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prfil\services\Communication_Financiere\WEBSITE\Fichier excel\"/>
    </mc:Choice>
  </mc:AlternateContent>
  <bookViews>
    <workbookView xWindow="-15" yWindow="5130" windowWidth="20505" windowHeight="2625" tabRatio="799" activeTab="2"/>
  </bookViews>
  <sheets>
    <sheet name="Front Page" sheetId="13" r:id="rId1"/>
    <sheet name="Definitions" sheetId="14" r:id="rId2"/>
    <sheet name="Rev by geo and activities" sheetId="9" r:id="rId3"/>
    <sheet name="GM &amp; EBITDA by activity &amp; OPEX " sheetId="12" r:id="rId4"/>
    <sheet name="P&amp;L" sheetId="8" r:id="rId5"/>
    <sheet name="Balance sheet" sheetId="10" r:id="rId6"/>
    <sheet name="FCF and net debt" sheetId="3" r:id="rId7"/>
  </sheets>
  <externalReferences>
    <externalReference r:id="rId8"/>
    <externalReference r:id="rId9"/>
    <externalReference r:id="rId10"/>
    <externalReference r:id="rId11"/>
    <externalReference r:id="rId12"/>
    <externalReference r:id="rId13"/>
    <externalReference r:id="rId14"/>
  </externalReferences>
  <definedNames>
    <definedName name="__123Graph_ACA_MENS1" localSheetId="5" hidden="1">'[1]Graph total Sales'!#REF!</definedName>
    <definedName name="__123Graph_ACA_MENS1" localSheetId="1" hidden="1">'[1]Graph total Sales'!#REF!</definedName>
    <definedName name="__123Graph_ACA_MENS1" localSheetId="3" hidden="1">'[1]Graph total Sales'!#REF!</definedName>
    <definedName name="__123Graph_ACA_MENS1" localSheetId="4" hidden="1">'[1]Graph total Sales'!#REF!</definedName>
    <definedName name="__123Graph_ACA_MENS1" hidden="1">'[1]Graph total Sales'!#REF!</definedName>
    <definedName name="__123Graph_BCA_MENS1" localSheetId="5" hidden="1">'[1]Graph total Sales'!#REF!</definedName>
    <definedName name="__123Graph_BCA_MENS1" localSheetId="1" hidden="1">'[1]Graph total Sales'!#REF!</definedName>
    <definedName name="__123Graph_BCA_MENS1" localSheetId="3" hidden="1">'[1]Graph total Sales'!#REF!</definedName>
    <definedName name="__123Graph_BCA_MENS1" localSheetId="4" hidden="1">'[1]Graph total Sales'!#REF!</definedName>
    <definedName name="__123Graph_BCA_MENS1" hidden="1">'[1]Graph total Sales'!#REF!</definedName>
    <definedName name="__123Graph_XCA_MENS1" hidden="1">'[1]Graph total Sales'!$C$93:$C$104</definedName>
    <definedName name="__DAT1" localSheetId="5">'[2]25000_AUS'!#REF!</definedName>
    <definedName name="__DAT1" localSheetId="1">'[2]25000_AUS'!#REF!</definedName>
    <definedName name="__DAT1" localSheetId="3">'[2]25000_AUS'!#REF!</definedName>
    <definedName name="__DAT1" localSheetId="4">'[2]25000_AUS'!#REF!</definedName>
    <definedName name="__DAT1">'[2]25000_AUS'!#REF!</definedName>
    <definedName name="_13__123Graph_ACA_CUMULES" localSheetId="1" hidden="1">'[1]Graph total Sales'!#REF!</definedName>
    <definedName name="_13__123Graph_ACA_CUMULES" localSheetId="3" hidden="1">'[1]Graph total Sales'!#REF!</definedName>
    <definedName name="_13__123Graph_ACA_CUMULES" hidden="1">'[1]Graph total Sales'!#REF!</definedName>
    <definedName name="_26__123Graph_BCA_CUMULES" localSheetId="1" hidden="1">'[1]Graph total Sales'!#REF!</definedName>
    <definedName name="_26__123Graph_BCA_CUMULES" localSheetId="3" hidden="1">'[1]Graph total Sales'!#REF!</definedName>
    <definedName name="_26__123Graph_BCA_CUMULES" hidden="1">'[1]Graph total Sales'!#REF!</definedName>
    <definedName name="_27__123Graph_XCA_CUMULES" hidden="1">'[1]Graph total Sales'!$C$93:$C$104</definedName>
    <definedName name="_DAT1" localSheetId="1">'[2]25000_AUS'!#REF!</definedName>
    <definedName name="_DAT1" localSheetId="3">'[2]25000_AUS'!#REF!</definedName>
    <definedName name="_DAT1">'[2]25000_AUS'!#REF!</definedName>
    <definedName name="_UK96" localSheetId="5">#REF!</definedName>
    <definedName name="_UK96" localSheetId="1">#REF!</definedName>
    <definedName name="_UK96" localSheetId="3">#REF!</definedName>
    <definedName name="_UK96" localSheetId="4">#REF!</definedName>
    <definedName name="_UK96" localSheetId="2">#REF!</definedName>
    <definedName name="_UK96">#REF!</definedName>
    <definedName name="_UK97" localSheetId="5">#REF!</definedName>
    <definedName name="_UK97" localSheetId="1">#REF!</definedName>
    <definedName name="_UK97" localSheetId="3">#REF!</definedName>
    <definedName name="_UK97" localSheetId="4">#REF!</definedName>
    <definedName name="_UK97" localSheetId="2">#REF!</definedName>
    <definedName name="_UK97">#REF!</definedName>
    <definedName name="_UK98" localSheetId="5">#REF!</definedName>
    <definedName name="_UK98" localSheetId="1">#REF!</definedName>
    <definedName name="_UK98" localSheetId="3">#REF!</definedName>
    <definedName name="_UK98" localSheetId="4">#REF!</definedName>
    <definedName name="_UK98" localSheetId="2">#REF!</definedName>
    <definedName name="_UK98">#REF!</definedName>
    <definedName name="_UK99" localSheetId="1">#REF!</definedName>
    <definedName name="_UK99" localSheetId="3">#REF!</definedName>
    <definedName name="_UK99" localSheetId="4">#REF!</definedName>
    <definedName name="_UK99">#REF!</definedName>
    <definedName name="A" localSheetId="1">#REF!</definedName>
    <definedName name="A" localSheetId="3">#REF!</definedName>
    <definedName name="A" localSheetId="4">#REF!</definedName>
    <definedName name="A">#REF!</definedName>
    <definedName name="Account" localSheetId="5">'[3]UK Budget local Curr'!#REF!</definedName>
    <definedName name="Account" localSheetId="1">'[3]UK Budget local Curr'!#REF!</definedName>
    <definedName name="Account" localSheetId="3">'[3]UK Budget local Curr'!#REF!</definedName>
    <definedName name="Account" localSheetId="4">'[3]UK Budget local Curr'!#REF!</definedName>
    <definedName name="Account" localSheetId="2">'[3]UK Budget local Curr'!#REF!</definedName>
    <definedName name="Account">'[3]UK Budget local Curr'!#REF!</definedName>
    <definedName name="B" localSheetId="5">#REF!</definedName>
    <definedName name="B" localSheetId="1">#REF!</definedName>
    <definedName name="B" localSheetId="3">#REF!</definedName>
    <definedName name="B" localSheetId="4">#REF!</definedName>
    <definedName name="B" localSheetId="2">#REF!</definedName>
    <definedName name="B">#REF!</definedName>
    <definedName name="bjhvb" localSheetId="5">#REF!</definedName>
    <definedName name="bjhvb" localSheetId="1">#REF!</definedName>
    <definedName name="bjhvb" localSheetId="3">#REF!</definedName>
    <definedName name="bjhvb" localSheetId="4">#REF!</definedName>
    <definedName name="bjhvb" localSheetId="2">#REF!</definedName>
    <definedName name="bjhvb">#REF!</definedName>
    <definedName name="blabla" localSheetId="5" hidden="1">'[4]Graph total Sales'!#REF!</definedName>
    <definedName name="blabla" localSheetId="1" hidden="1">'[4]Graph total Sales'!#REF!</definedName>
    <definedName name="blabla" localSheetId="3" hidden="1">'[4]Graph total Sales'!#REF!</definedName>
    <definedName name="blabla" localSheetId="4" hidden="1">'[4]Graph total Sales'!#REF!</definedName>
    <definedName name="blabla" localSheetId="2" hidden="1">'[4]Graph total Sales'!#REF!</definedName>
    <definedName name="blabla" hidden="1">'[4]Graph total Sales'!#REF!</definedName>
    <definedName name="C_" localSheetId="5">#REF!</definedName>
    <definedName name="C_" localSheetId="1">#REF!</definedName>
    <definedName name="C_" localSheetId="3">#REF!</definedName>
    <definedName name="C_" localSheetId="4">#REF!</definedName>
    <definedName name="C_" localSheetId="2">#REF!</definedName>
    <definedName name="C_">#REF!</definedName>
    <definedName name="CODE">'[5]Hardware TURNOVER Analysis'!$A$107:$B$198</definedName>
    <definedName name="conv" localSheetId="5">#REF!</definedName>
    <definedName name="conv" localSheetId="1">#REF!</definedName>
    <definedName name="conv" localSheetId="3">#REF!</definedName>
    <definedName name="conv" localSheetId="4">#REF!</definedName>
    <definedName name="conv" localSheetId="2">#REF!</definedName>
    <definedName name="conv">#REF!</definedName>
    <definedName name="d" localSheetId="5">#REF!</definedName>
    <definedName name="d" localSheetId="1">#REF!</definedName>
    <definedName name="d" localSheetId="3">#REF!</definedName>
    <definedName name="d" localSheetId="4">#REF!</definedName>
    <definedName name="d" localSheetId="2">#REF!</definedName>
    <definedName name="d">#REF!</definedName>
    <definedName name="dddd" hidden="1">"97OVGDWOBKVZ82X0FD07XU2GF"</definedName>
    <definedName name="ddddd" hidden="1">2</definedName>
    <definedName name="euro" localSheetId="5">#REF!</definedName>
    <definedName name="euro" localSheetId="1">#REF!</definedName>
    <definedName name="euro" localSheetId="3">#REF!</definedName>
    <definedName name="euro" localSheetId="4">#REF!</definedName>
    <definedName name="euro" localSheetId="2">#REF!</definedName>
    <definedName name="euro">#REF!</definedName>
    <definedName name="fff" localSheetId="5">#REF!</definedName>
    <definedName name="fff" localSheetId="1">#REF!</definedName>
    <definedName name="fff" localSheetId="3">#REF!</definedName>
    <definedName name="fff" localSheetId="4">#REF!</definedName>
    <definedName name="fff" localSheetId="2">#REF!</definedName>
    <definedName name="fff">#REF!</definedName>
    <definedName name="France" localSheetId="1">#REF!</definedName>
    <definedName name="France" localSheetId="3">#REF!</definedName>
    <definedName name="France" localSheetId="4">#REF!</definedName>
    <definedName name="France">#REF!</definedName>
    <definedName name="francs" localSheetId="1">#REF!</definedName>
    <definedName name="francs" localSheetId="3">#REF!</definedName>
    <definedName name="francs" localSheetId="4">#REF!</definedName>
    <definedName name="francs">#REF!</definedName>
    <definedName name="gvjhkjgvk" localSheetId="1">#REF!</definedName>
    <definedName name="gvjhkjgvk" localSheetId="3">#REF!</definedName>
    <definedName name="gvjhkjgvk" localSheetId="4">#REF!</definedName>
    <definedName name="gvjhkjgvk">#REF!</definedName>
    <definedName name="h" localSheetId="5">'[3]UK Budget local Curr'!#REF!</definedName>
    <definedName name="h" localSheetId="1">'[3]UK Budget local Curr'!#REF!</definedName>
    <definedName name="h" localSheetId="3">'[3]UK Budget local Curr'!#REF!</definedName>
    <definedName name="h" localSheetId="4">'[3]UK Budget local Curr'!#REF!</definedName>
    <definedName name="h" localSheetId="2">'[3]UK Budget local Curr'!#REF!</definedName>
    <definedName name="h">'[3]UK Budget local Curr'!#REF!</definedName>
    <definedName name="HFVJZGO" localSheetId="5">#REF!</definedName>
    <definedName name="HFVJZGO" localSheetId="1">#REF!</definedName>
    <definedName name="HFVJZGO" localSheetId="3">#REF!</definedName>
    <definedName name="HFVJZGO" localSheetId="4">#REF!</definedName>
    <definedName name="HFVJZGO" localSheetId="2">#REF!</definedName>
    <definedName name="HFVJZGO">#REF!</definedName>
    <definedName name="Ingenico_Products">'[5]Hardware TURNOVER Analysis'!$AG$14:$AH$59</definedName>
    <definedName name="kf" localSheetId="5">#REF!</definedName>
    <definedName name="kf" localSheetId="1">#REF!</definedName>
    <definedName name="kf" localSheetId="3">#REF!</definedName>
    <definedName name="kf" localSheetId="4">#REF!</definedName>
    <definedName name="kf" localSheetId="2">#REF!</definedName>
    <definedName name="kf">#REF!</definedName>
    <definedName name="mois" localSheetId="5">#REF!</definedName>
    <definedName name="mois" localSheetId="1">#REF!</definedName>
    <definedName name="mois" localSheetId="3">#REF!</definedName>
    <definedName name="mois" localSheetId="4">#REF!</definedName>
    <definedName name="mois" localSheetId="2">#REF!</definedName>
    <definedName name="mois">#REF!</definedName>
    <definedName name="month">[6]index!$G$4:$G$15</definedName>
    <definedName name="qqqqqq" localSheetId="5">#REF!</definedName>
    <definedName name="qqqqqq" localSheetId="1">#REF!</definedName>
    <definedName name="qqqqqq" localSheetId="3">#REF!</definedName>
    <definedName name="qqqqqq" localSheetId="4">#REF!</definedName>
    <definedName name="qqqqqq" localSheetId="2">#REF!</definedName>
    <definedName name="qqqqqq">#REF!</definedName>
    <definedName name="quarter_parent" localSheetId="5">#REF!</definedName>
    <definedName name="quarter_parent" localSheetId="1">#REF!</definedName>
    <definedName name="quarter_parent" localSheetId="3">#REF!</definedName>
    <definedName name="quarter_parent" localSheetId="4">#REF!</definedName>
    <definedName name="quarter_parent" localSheetId="2">#REF!</definedName>
    <definedName name="quarter_parent">#REF!</definedName>
    <definedName name="ref" localSheetId="5">#REF!</definedName>
    <definedName name="ref" localSheetId="1">#REF!</definedName>
    <definedName name="ref" localSheetId="3">#REF!</definedName>
    <definedName name="ref" localSheetId="4">#REF!</definedName>
    <definedName name="ref" localSheetId="2">#REF!</definedName>
    <definedName name="ref">#REF!</definedName>
    <definedName name="s" localSheetId="1">#REF!</definedName>
    <definedName name="s" localSheetId="3">#REF!</definedName>
    <definedName name="s" localSheetId="4">#REF!</definedName>
    <definedName name="s">#REF!</definedName>
    <definedName name="SAPBEXrevision" hidden="1">5</definedName>
    <definedName name="SAPBEXsysID" hidden="1">"PBW"</definedName>
    <definedName name="SAPBEXwbID" hidden="1">"4J0XC212VFVJ01D19YDMMPSTW"</definedName>
    <definedName name="SB" localSheetId="5">#REF!</definedName>
    <definedName name="SB" localSheetId="1">#REF!</definedName>
    <definedName name="SB" localSheetId="3">#REF!</definedName>
    <definedName name="SB" localSheetId="4">#REF!</definedName>
    <definedName name="SB" localSheetId="2">#REF!</definedName>
    <definedName name="SB">#REF!</definedName>
    <definedName name="TA" localSheetId="5">#REF!</definedName>
    <definedName name="TA" localSheetId="1">#REF!</definedName>
    <definedName name="TA" localSheetId="3">#REF!</definedName>
    <definedName name="TA" localSheetId="4">#REF!</definedName>
    <definedName name="TA" localSheetId="2">#REF!</definedName>
    <definedName name="TA">#REF!</definedName>
    <definedName name="TB" localSheetId="5">#REF!</definedName>
    <definedName name="TB" localSheetId="1">#REF!</definedName>
    <definedName name="TB" localSheetId="3">#REF!</definedName>
    <definedName name="TB" localSheetId="4">#REF!</definedName>
    <definedName name="TB" localSheetId="2">#REF!</definedName>
    <definedName name="TB">#REF!</definedName>
    <definedName name="TM1REBUILDOPTION">1</definedName>
    <definedName name="TotalILS" localSheetId="5">#REF!</definedName>
    <definedName name="TotalILS" localSheetId="1">#REF!</definedName>
    <definedName name="TotalILS" localSheetId="3">#REF!</definedName>
    <definedName name="TotalILS" localSheetId="4">#REF!</definedName>
    <definedName name="TotalILS" localSheetId="2">#REF!</definedName>
    <definedName name="TotalILS">#REF!</definedName>
    <definedName name="TotalIRH" localSheetId="5">#REF!</definedName>
    <definedName name="TotalIRH" localSheetId="1">#REF!</definedName>
    <definedName name="TotalIRH" localSheetId="3">#REF!</definedName>
    <definedName name="TotalIRH" localSheetId="4">#REF!</definedName>
    <definedName name="TotalIRH">#REF!</definedName>
    <definedName name="TotalMMP" localSheetId="5">#REF!</definedName>
    <definedName name="TotalMMP" localSheetId="1">#REF!</definedName>
    <definedName name="TotalMMP" localSheetId="3">#REF!</definedName>
    <definedName name="TotalMMP" localSheetId="4">#REF!</definedName>
    <definedName name="TotalMMP">#REF!</definedName>
    <definedName name="TotalOPC" localSheetId="1">#REF!</definedName>
    <definedName name="TotalOPC" localSheetId="3">#REF!</definedName>
    <definedName name="TotalOPC" localSheetId="4">#REF!</definedName>
    <definedName name="TotalOPC">#REF!</definedName>
    <definedName name="TotalSRT" localSheetId="1">#REF!</definedName>
    <definedName name="TotalSRT" localSheetId="3">#REF!</definedName>
    <definedName name="TotalSRT" localSheetId="4">#REF!</definedName>
    <definedName name="TotalSRT">#REF!</definedName>
    <definedName name="vfhgvfjjkfvuu" localSheetId="1">#REF!</definedName>
    <definedName name="vfhgvfjjkfvuu" localSheetId="3">#REF!</definedName>
    <definedName name="vfhgvfjjkfvuu" localSheetId="4">#REF!</definedName>
    <definedName name="vfhgvfjjkfvuu">#REF!</definedName>
    <definedName name="vzHOFGZS" localSheetId="1">#REF!</definedName>
    <definedName name="vzHOFGZS" localSheetId="3">#REF!</definedName>
    <definedName name="vzHOFGZS" localSheetId="4">#REF!</definedName>
    <definedName name="vzHOFGZS">#REF!</definedName>
    <definedName name="year1">[6]index!$I$4:$I$6</definedName>
    <definedName name="_xlnm.Print_Area" localSheetId="5">'Balance sheet'!$B$3:$AF$59</definedName>
    <definedName name="_xlnm.Print_Area" localSheetId="1">Definitions!$B$3:$O$28</definedName>
    <definedName name="_xlnm.Print_Area" localSheetId="6">'FCF and net debt'!$B$3:$AE$44</definedName>
    <definedName name="_xlnm.Print_Area" localSheetId="0">'Front Page'!$B$3:$K$18</definedName>
    <definedName name="_xlnm.Print_Area" localSheetId="3">'GM &amp; EBITDA by activity &amp; OPEX '!$B$3:$AW$43</definedName>
    <definedName name="_xlnm.Print_Area" localSheetId="4">'P&amp;L'!$B$3:$AX$48</definedName>
    <definedName name="_xlnm.Print_Area" localSheetId="2">'Rev by geo and activities'!$BV$3:$DS$66</definedName>
    <definedName name="zz" localSheetId="5" hidden="1">'[7]Graph total Sales'!#REF!</definedName>
    <definedName name="zz" localSheetId="1" hidden="1">'[7]Graph total Sales'!#REF!</definedName>
    <definedName name="zz" localSheetId="3" hidden="1">'[7]Graph total Sales'!#REF!</definedName>
    <definedName name="zz" localSheetId="4" hidden="1">'[7]Graph total Sales'!#REF!</definedName>
    <definedName name="zz" localSheetId="2" hidden="1">'[7]Graph total Sales'!#REF!</definedName>
    <definedName name="zz" hidden="1">'[7]Graph total Sales'!#REF!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6" i="12" l="1"/>
  <c r="F16" i="12"/>
  <c r="F30" i="3" l="1"/>
  <c r="K32" i="10" l="1"/>
  <c r="AV37" i="9"/>
  <c r="AV36" i="9"/>
  <c r="AT37" i="9"/>
  <c r="AT36" i="9"/>
  <c r="AS40" i="9"/>
  <c r="AS39" i="9"/>
  <c r="AS37" i="9"/>
  <c r="AS36" i="9"/>
  <c r="AR36" i="9"/>
  <c r="AR37" i="9"/>
  <c r="AU37" i="9"/>
  <c r="AU36" i="9"/>
  <c r="BS8" i="9"/>
  <c r="BS12" i="9"/>
  <c r="BS13" i="9"/>
  <c r="BS14" i="9"/>
  <c r="BS17" i="9"/>
  <c r="BS18" i="9"/>
  <c r="L13" i="3"/>
  <c r="CB14" i="9"/>
  <c r="CA14" i="9"/>
  <c r="CB13" i="9"/>
  <c r="CA13" i="9"/>
  <c r="CB12" i="9"/>
  <c r="CA12" i="9"/>
  <c r="CB11" i="9"/>
  <c r="CA11" i="9"/>
  <c r="CB10" i="9"/>
  <c r="CA10" i="9"/>
  <c r="CB8" i="9"/>
  <c r="CA8" i="9"/>
  <c r="AC9" i="8"/>
  <c r="AE14" i="3"/>
  <c r="AE22" i="3"/>
  <c r="V13" i="3"/>
  <c r="CP15" i="9"/>
  <c r="CP14" i="9"/>
  <c r="CP13" i="9"/>
  <c r="CP12" i="9"/>
  <c r="CP11" i="9"/>
  <c r="CP10" i="9"/>
  <c r="CP8" i="9"/>
</calcChain>
</file>

<file path=xl/sharedStrings.xml><?xml version="1.0" encoding="utf-8"?>
<sst xmlns="http://schemas.openxmlformats.org/spreadsheetml/2006/main" count="1123" uniqueCount="407">
  <si>
    <t>Revenue</t>
  </si>
  <si>
    <t>Gross Profit</t>
  </si>
  <si>
    <t>EBITDA</t>
  </si>
  <si>
    <t>in % of rev</t>
  </si>
  <si>
    <t>H1</t>
  </si>
  <si>
    <t>FY</t>
  </si>
  <si>
    <t>2010 reported</t>
  </si>
  <si>
    <t>2011 reported</t>
  </si>
  <si>
    <t>2012 reported</t>
  </si>
  <si>
    <t>2013 reported</t>
  </si>
  <si>
    <t>EBIT</t>
  </si>
  <si>
    <t>OPEX</t>
  </si>
  <si>
    <t>Share-based payment</t>
  </si>
  <si>
    <t>PPA</t>
  </si>
  <si>
    <t>Other income &amp;exp</t>
  </si>
  <si>
    <t>Financial result &amp; equity method</t>
  </si>
  <si>
    <t>Income before tax</t>
  </si>
  <si>
    <t>Income tax</t>
  </si>
  <si>
    <t>income tax rate</t>
  </si>
  <si>
    <t>REPORTED FIGURES</t>
  </si>
  <si>
    <t xml:space="preserve">Q1 </t>
  </si>
  <si>
    <t xml:space="preserve">Q2 </t>
  </si>
  <si>
    <t>Q3</t>
  </si>
  <si>
    <t>Q4</t>
  </si>
  <si>
    <t>Total revenue</t>
  </si>
  <si>
    <t>Europe-SEPA</t>
  </si>
  <si>
    <t>Latin America</t>
  </si>
  <si>
    <t>Asia-Pacific</t>
  </si>
  <si>
    <t>North America</t>
  </si>
  <si>
    <t>ORGANIC GROWTH</t>
  </si>
  <si>
    <t>REPORTED GROWTH</t>
  </si>
  <si>
    <t>Working capital changes</t>
  </si>
  <si>
    <t>Capex</t>
  </si>
  <si>
    <t>Other income &amp; expenses</t>
  </si>
  <si>
    <t>Interest and tax paid</t>
  </si>
  <si>
    <t>FCF</t>
  </si>
  <si>
    <t>TOTAL EQUITY AND LIABILITIES</t>
  </si>
  <si>
    <t>Dividend paid</t>
  </si>
  <si>
    <t>Acquisition net of disposals</t>
  </si>
  <si>
    <t>Others</t>
  </si>
  <si>
    <t>Change in net debt</t>
  </si>
  <si>
    <t>Net debt as end of period</t>
  </si>
  <si>
    <t>Net debt as beginning of period</t>
  </si>
  <si>
    <t>ASSETS</t>
  </si>
  <si>
    <t>Goodwill</t>
  </si>
  <si>
    <t>Other intangible assets</t>
  </si>
  <si>
    <t>Property, plant and equipment</t>
  </si>
  <si>
    <t>Investments in equity-accounted investees</t>
  </si>
  <si>
    <t>Financial assets</t>
  </si>
  <si>
    <t>Deferred tax assets</t>
  </si>
  <si>
    <t>Other non-current assets</t>
  </si>
  <si>
    <t>TOTAL NON-CURRENT ASSETS</t>
  </si>
  <si>
    <t>Inventories</t>
  </si>
  <si>
    <t>Trade and related receivables</t>
  </si>
  <si>
    <t>Other current assets</t>
  </si>
  <si>
    <t>Current tax assets</t>
  </si>
  <si>
    <t>Derivative financial instruments</t>
  </si>
  <si>
    <t>Cash and cash equivalents</t>
  </si>
  <si>
    <t>TOTAL CURRENT ASSETS</t>
  </si>
  <si>
    <t>EQUITY &amp; LIABILITIES</t>
  </si>
  <si>
    <t>Share capital</t>
  </si>
  <si>
    <t>Share premium account</t>
  </si>
  <si>
    <t>Retained earnings and other reserves</t>
  </si>
  <si>
    <t>Translation reserve</t>
  </si>
  <si>
    <t>NON-CONTROLLING INTERESTS</t>
  </si>
  <si>
    <t>TOTAL EQUITY</t>
  </si>
  <si>
    <t>Long-term loans and borrowings</t>
  </si>
  <si>
    <t>Provisions for retirement benefit obligations</t>
  </si>
  <si>
    <t>Other provisions</t>
  </si>
  <si>
    <t>Deferred tax liabilities</t>
  </si>
  <si>
    <t>Other non-current liabilities</t>
  </si>
  <si>
    <t>TOTAL NON-CURRENT LIABILITIES</t>
  </si>
  <si>
    <t>Short-term loans and borrowings</t>
  </si>
  <si>
    <t>Trade and related payables</t>
  </si>
  <si>
    <t>Other current liabilities</t>
  </si>
  <si>
    <t>Current tax liabilities</t>
  </si>
  <si>
    <t>TOTAL CURRENT LIABILITIES</t>
  </si>
  <si>
    <t>TOTAL LIABILITIES</t>
  </si>
  <si>
    <t>Net debt/Equity</t>
  </si>
  <si>
    <t>Net debt/EBITDA</t>
  </si>
  <si>
    <t>Amort. &amp; Depr. And Provision</t>
  </si>
  <si>
    <t>EPS</t>
  </si>
  <si>
    <t>Reconciliation EBIT - EBITDA</t>
  </si>
  <si>
    <t>Gross Margins</t>
  </si>
  <si>
    <t>TOTAL ASSETS</t>
  </si>
  <si>
    <t>Reported rev. Growth</t>
  </si>
  <si>
    <t>Like-for-Like rev. Growth</t>
  </si>
  <si>
    <t>Definitions</t>
  </si>
  <si>
    <t>Terminals</t>
  </si>
  <si>
    <t>INGENICO -  REVENUES SPLIT BY GEOGRAPHY AND ACTIVITIES</t>
  </si>
  <si>
    <t xml:space="preserve"> * Foreign exchange gains and losses (including hedging) are reported in the income statement depending on their nature</t>
  </si>
  <si>
    <t xml:space="preserve"> * 2012 financial data include Roam Data contribution starting February 2012</t>
  </si>
  <si>
    <t xml:space="preserve"> * 2013 financial data include Ogone contribution starting January 2013 and exclude TransferTo as of December 1st</t>
  </si>
  <si>
    <t xml:space="preserve"> * EBITDA is not an accounting term; it is a financial metric defined here as profit from ordinary activities before amortization, depreciation and provisions and before expenses of shares distributed to employees and officers</t>
  </si>
  <si>
    <t xml:space="preserve"> * EBIT is equal to profit from ordinary activities, adjusted for amortization of the purchase price for newly acquired entities allocated to the identifiable assets acquired.</t>
  </si>
  <si>
    <t xml:space="preserve"> * Free cash flow is equal to EBITDA less: cash and other operating income and expenses, changes in working capital requirements, investing activities net of disposals, financial expenses net of financial income and tax paid.</t>
  </si>
  <si>
    <t>P&amp;L</t>
  </si>
  <si>
    <t>Sheet 2</t>
  </si>
  <si>
    <t>Revenue by geographies</t>
  </si>
  <si>
    <t>Sheet 3</t>
  </si>
  <si>
    <t>Revenues by activities</t>
  </si>
  <si>
    <t>Sheet 4</t>
  </si>
  <si>
    <t>Balance sheet</t>
  </si>
  <si>
    <t>Sheet 5</t>
  </si>
  <si>
    <t>Free Cash Flow</t>
  </si>
  <si>
    <t>Sheet 6</t>
  </si>
  <si>
    <t>Net Debt</t>
  </si>
  <si>
    <t>Gross margins by activity</t>
  </si>
  <si>
    <t xml:space="preserve"> -19%**</t>
  </si>
  <si>
    <t xml:space="preserve"> -93%**</t>
  </si>
  <si>
    <t>* As of January 1st, 2014, Italy and Eastern Europe are reported within EMEA region and Central Operations include Roam and terminals central buying services</t>
  </si>
  <si>
    <t xml:space="preserve"> * Operating performance and income statements are prepared on an adjusted basis: they exclude the impact of Purchase Price Allocation (PPA) amortization (IFRS 3)</t>
  </si>
  <si>
    <t>Scope effects</t>
  </si>
  <si>
    <t>* As of January 1st, 2014:
 - European activities and Transactions business are brought together within SEPA region  
 - Italy and Eastern Europe are reported within EMEA region
 - Central Operations include Roam and central buying services</t>
  </si>
  <si>
    <t>* Organic growth represents the growth at constant FX rate and constant perimeter</t>
  </si>
  <si>
    <t xml:space="preserve"> </t>
  </si>
  <si>
    <t>EMEA</t>
  </si>
  <si>
    <t xml:space="preserve">FCF to EBITDA Conversion </t>
  </si>
  <si>
    <t>Free Cash Flow (FCF)</t>
  </si>
  <si>
    <t>9%***</t>
  </si>
  <si>
    <t>13%***</t>
  </si>
  <si>
    <t>*** Including the contribution of Ogone and excluding the contribution of TransferTo starting January 1st 2013</t>
  </si>
  <si>
    <t>26%**</t>
  </si>
  <si>
    <t>37%*</t>
  </si>
  <si>
    <t>Central Operations</t>
  </si>
  <si>
    <t xml:space="preserve">These materials are made available for convenience only and may contain digest of information and rounded figures. Ingenico Group does not warrant that the information contained in these materials will be accurate and complete. Only approved financial statements and reports published at the relevant trade registry may be used to refer to Ingenico Group results. </t>
  </si>
  <si>
    <t>INGENICO GROUP / INVESTORS DATAPACK</t>
  </si>
  <si>
    <t>INGENICO GROUP / GLOSSARY</t>
  </si>
  <si>
    <t xml:space="preserve">INGENICO GROUP / INCOME STATEMENT BY SEMESTER AND BY YEAR </t>
  </si>
  <si>
    <t>INGENICO GROUP /  REVENUES SPLIT BY GEOGRAPHY AND ACTIVITIES</t>
  </si>
  <si>
    <t>INGENICO GROUP / GROSS MARGIN PER ACTIVITY</t>
  </si>
  <si>
    <t>INGENICO GROUP / BALANCE SHEET BY SEMESTER AND BY YEAR</t>
  </si>
  <si>
    <t>INGENICO GROUP / NET DEBT AND FREE CASH FLOW BY SEMESTER AND BY YEAR</t>
  </si>
  <si>
    <t>(1) 2010 figures restated from January 1, 2010 to reflect the Group's scope of consolidation as of January 1, 2011 (acquisitions of TransferTo, Ingenico Prepaid Services France, and Ingenico Services Iberia)</t>
  </si>
  <si>
    <t>(2) 2011 figures restated from January 1, 2011 to reflect the group's scope of consolidation as of January 1, 2012 (acquisitions in FY11 of TNET, Paycom and Xiring)</t>
  </si>
  <si>
    <t>2013 pro forma (3)</t>
  </si>
  <si>
    <t>2011 pro forma restated (2)</t>
  </si>
  <si>
    <t>2010 pro forma (1)</t>
  </si>
  <si>
    <t>R&amp;D</t>
  </si>
  <si>
    <t>S&amp;M</t>
  </si>
  <si>
    <t>G&amp;A</t>
  </si>
  <si>
    <t>Sheet 7</t>
  </si>
  <si>
    <t>44.4%</t>
  </si>
  <si>
    <t>45.6%</t>
  </si>
  <si>
    <t>43.8%</t>
  </si>
  <si>
    <t>37.1%</t>
  </si>
  <si>
    <t>39.2%</t>
  </si>
  <si>
    <t>41.6%</t>
  </si>
  <si>
    <t>40.2%</t>
  </si>
  <si>
    <t>37.2%</t>
  </si>
  <si>
    <t>40.4%</t>
  </si>
  <si>
    <t>27.9%</t>
  </si>
  <si>
    <t>27.5%</t>
  </si>
  <si>
    <t>26.4%</t>
  </si>
  <si>
    <t>26.2%</t>
  </si>
  <si>
    <t>28.1%</t>
  </si>
  <si>
    <t>26.7%</t>
  </si>
  <si>
    <t>26.5%</t>
  </si>
  <si>
    <t>16.5%</t>
  </si>
  <si>
    <t>18.1%</t>
  </si>
  <si>
    <t>17.4%</t>
  </si>
  <si>
    <t>15.7%</t>
  </si>
  <si>
    <t>14.9%</t>
  </si>
  <si>
    <t>15.4%</t>
  </si>
  <si>
    <t>8.9%</t>
  </si>
  <si>
    <t>13.5%</t>
  </si>
  <si>
    <t>9.3%</t>
  </si>
  <si>
    <t>13.9%</t>
  </si>
  <si>
    <t>33.1%</t>
  </si>
  <si>
    <t>31.9%</t>
  </si>
  <si>
    <t>29.7%</t>
  </si>
  <si>
    <t>26.9%</t>
  </si>
  <si>
    <t>35.5%</t>
  </si>
  <si>
    <t>0.85</t>
  </si>
  <si>
    <t>2.17</t>
  </si>
  <si>
    <t>0.61</t>
  </si>
  <si>
    <t>1.87</t>
  </si>
  <si>
    <t>0.22</t>
  </si>
  <si>
    <t>1.11</t>
  </si>
  <si>
    <t>0.23</t>
  </si>
  <si>
    <t>0.81</t>
  </si>
  <si>
    <t>19.6%</t>
  </si>
  <si>
    <t>21.2%</t>
  </si>
  <si>
    <t>20.3%</t>
  </si>
  <si>
    <t>14.3%</t>
  </si>
  <si>
    <t>18.3%</t>
  </si>
  <si>
    <t>13.3%</t>
  </si>
  <si>
    <t>13.6%</t>
  </si>
  <si>
    <t>42.2%</t>
  </si>
  <si>
    <t>41.7%</t>
  </si>
  <si>
    <t>42.5%</t>
  </si>
  <si>
    <t>44.8%</t>
  </si>
  <si>
    <t>43.6%</t>
  </si>
  <si>
    <t>39.7%</t>
  </si>
  <si>
    <t>42.6%</t>
  </si>
  <si>
    <t>37.5%</t>
  </si>
  <si>
    <t>40.7%</t>
  </si>
  <si>
    <t>33.5%</t>
  </si>
  <si>
    <t>35.8%</t>
  </si>
  <si>
    <t>34.6%</t>
  </si>
  <si>
    <t>34.4%</t>
  </si>
  <si>
    <t>36.7%</t>
  </si>
  <si>
    <t>36.8%</t>
  </si>
  <si>
    <t>36.6%</t>
  </si>
  <si>
    <t>38.1%</t>
  </si>
  <si>
    <t>26.6%</t>
  </si>
  <si>
    <t>29.5%</t>
  </si>
  <si>
    <t>26.8%</t>
  </si>
  <si>
    <t>11.0%</t>
  </si>
  <si>
    <t>11.6%</t>
  </si>
  <si>
    <t>0.6</t>
  </si>
  <si>
    <t>0.39</t>
  </si>
  <si>
    <t>0.2</t>
  </si>
  <si>
    <t>0.11</t>
  </si>
  <si>
    <t>0.18</t>
  </si>
  <si>
    <t>0.28</t>
  </si>
  <si>
    <t>1.6</t>
  </si>
  <si>
    <t>1.1</t>
  </si>
  <si>
    <t>0.8</t>
  </si>
  <si>
    <t>0.3</t>
  </si>
  <si>
    <t>0.5</t>
  </si>
  <si>
    <t>1.3</t>
  </si>
  <si>
    <t>0.7</t>
  </si>
  <si>
    <t>37.0%</t>
  </si>
  <si>
    <t>28.0%</t>
  </si>
  <si>
    <t>12.2%</t>
  </si>
  <si>
    <t>18.6%</t>
  </si>
  <si>
    <t>14.8%</t>
  </si>
  <si>
    <t>18.5%</t>
  </si>
  <si>
    <t>14.0%</t>
  </si>
  <si>
    <t>18.0%</t>
  </si>
  <si>
    <t>2014 reported</t>
  </si>
  <si>
    <t>46.2%</t>
  </si>
  <si>
    <t>27.0%</t>
  </si>
  <si>
    <t>19.3%</t>
  </si>
  <si>
    <t>22.4%</t>
  </si>
  <si>
    <t>47.7%</t>
  </si>
  <si>
    <t>EQUITY ATTRIBUTABLE TO SHAREHOLDERS</t>
  </si>
  <si>
    <t>33.0%</t>
  </si>
  <si>
    <t>1.42</t>
  </si>
  <si>
    <t xml:space="preserve"> -20%**</t>
  </si>
  <si>
    <t xml:space="preserve"> -17%**</t>
  </si>
  <si>
    <t xml:space="preserve"> -89%**</t>
  </si>
  <si>
    <t xml:space="preserve"> -92%**</t>
  </si>
  <si>
    <t xml:space="preserve"> -91%**</t>
  </si>
  <si>
    <t xml:space="preserve"> -5%*</t>
  </si>
  <si>
    <t xml:space="preserve"> -3%*</t>
  </si>
  <si>
    <t xml:space="preserve"> -2%*</t>
  </si>
  <si>
    <t>45.7%</t>
  </si>
  <si>
    <t>25.6%</t>
  </si>
  <si>
    <t>20.2%</t>
  </si>
  <si>
    <t>31.8%</t>
  </si>
  <si>
    <t>3.16</t>
  </si>
  <si>
    <t>0.7*</t>
  </si>
  <si>
    <t>1.8*</t>
  </si>
  <si>
    <t>* including GlobalCollect on a FY basis</t>
  </si>
  <si>
    <t>Scheme debtors</t>
  </si>
  <si>
    <t>Merchant float</t>
  </si>
  <si>
    <t>Merchant creditors</t>
  </si>
  <si>
    <t>41.2%</t>
  </si>
  <si>
    <t>2013 pro forma** before reclassification</t>
  </si>
  <si>
    <t>46.4%</t>
  </si>
  <si>
    <t>46.1%</t>
  </si>
  <si>
    <t>48.1%</t>
  </si>
  <si>
    <t>28.3%</t>
  </si>
  <si>
    <t>2013 pro forma** after reclassification</t>
  </si>
  <si>
    <t>** 2013 figures have been restated from January 1, 2013 to reflect TransferTo divestiture starting on December 1st, 2013 and reclassification of specific R&amp;D direct costs related to Group's Services platforms as operating expenses to achieve uniform accounting for R&amp;D costs throughout the Group</t>
  </si>
  <si>
    <t>Payment Services</t>
  </si>
  <si>
    <t>0%*</t>
  </si>
  <si>
    <t>317%**</t>
  </si>
  <si>
    <t>3%**</t>
  </si>
  <si>
    <t>107**</t>
  </si>
  <si>
    <t>100**</t>
  </si>
  <si>
    <t>** Exit of TransferTo from Group perimeter in 2014 and includes GlobalCollect contribution as of October 1st, 2014 within Central Operations</t>
  </si>
  <si>
    <t>Payment Serv.+ Maintenance</t>
  </si>
  <si>
    <t>41%**</t>
  </si>
  <si>
    <t>33%**</t>
  </si>
  <si>
    <t>23.4%</t>
  </si>
  <si>
    <t>FY before reclassification</t>
  </si>
  <si>
    <t>FY after reclassification</t>
  </si>
  <si>
    <t>(3) 2013 figures restated from January 1, 2013 to reflect TransferTo divestiture starting on December 1st, 2013 and reclassification of specific R&amp;D direct costs related to Groups' platforms as operating expenses</t>
  </si>
  <si>
    <t>* As of October 1st, 2014, financial data include GlobalCollect contribution starting October 2014</t>
  </si>
  <si>
    <t>* 2013 pro forma financial data have been restated to reflect reclassification of specific R&amp;D direct costs related to Group's Services platforms as operating expenses to achieve uniform accounting for R&amp;D costs throughout the Group</t>
  </si>
  <si>
    <t>43.7%</t>
  </si>
  <si>
    <t>24.2%</t>
  </si>
  <si>
    <t>22.5%</t>
  </si>
  <si>
    <t>47.0%</t>
  </si>
  <si>
    <t>Europe &amp; Africa</t>
  </si>
  <si>
    <t>e-Payments</t>
  </si>
  <si>
    <t>2014 pro forma with new organisation</t>
  </si>
  <si>
    <t>(4) 2014 pro forma figures include GlobalCollect contribution as of January 1st, 2014</t>
  </si>
  <si>
    <t>2013 pro forma*</t>
  </si>
  <si>
    <t>2014***</t>
  </si>
  <si>
    <t>*** 2014 figures include GlobalCollect contribution in Q4 2014</t>
  </si>
  <si>
    <t>2014 
pro forma (v)</t>
  </si>
  <si>
    <t>(v) 2014 pro forma figures include GlobalCollect contribution as of January 1st, 2014</t>
  </si>
  <si>
    <t>:</t>
  </si>
  <si>
    <t xml:space="preserve"> - Asia-Pacific and Middle East</t>
  </si>
  <si>
    <t xml:space="preserve"> - North America</t>
  </si>
  <si>
    <t xml:space="preserve"> - Latin America</t>
  </si>
  <si>
    <t xml:space="preserve"> - e-Payment</t>
  </si>
  <si>
    <t>* As of January 1st, 2015 activities are organised around 4 geographic regions and one specific business entity:</t>
  </si>
  <si>
    <t>one business entity:</t>
  </si>
  <si>
    <t xml:space="preserve">* As of January 1st, 2015 activities are organised around 4 geographic regions and </t>
  </si>
  <si>
    <t xml:space="preserve"> - North America (including ex-Roam Data)</t>
  </si>
  <si>
    <t xml:space="preserve"> - Europe &amp; Africa (ex- SEPA and EMEA region without Middle East)</t>
  </si>
  <si>
    <t xml:space="preserve"> - Europe &amp; Africa (ex- SEPA and EMEA region excluding Middle East)</t>
  </si>
  <si>
    <t>APAC &amp; Middle East</t>
  </si>
  <si>
    <t>46.0%</t>
  </si>
  <si>
    <t xml:space="preserve">2014 pro forma with new organisation </t>
  </si>
  <si>
    <t xml:space="preserve">2014 PF Organic growth excluding the contribution of GlobalCollect </t>
  </si>
  <si>
    <t>Payment Services  (excluding GlobalCollect)</t>
  </si>
  <si>
    <r>
      <t>Total revenue</t>
    </r>
    <r>
      <rPr>
        <b/>
        <sz val="8"/>
        <color theme="0"/>
        <rFont val="Arial"/>
        <family val="2"/>
      </rPr>
      <t xml:space="preserve"> (excluding GlobalCollect)</t>
    </r>
  </si>
  <si>
    <r>
      <t>e-Payments</t>
    </r>
    <r>
      <rPr>
        <sz val="8"/>
        <color theme="0"/>
        <rFont val="Arial"/>
        <family val="2"/>
      </rPr>
      <t xml:space="preserve">                                    (excluding GlobalCollect)</t>
    </r>
  </si>
  <si>
    <t>2015 reported</t>
  </si>
  <si>
    <t>z</t>
  </si>
  <si>
    <t>44.0%</t>
  </si>
  <si>
    <t>25.5%</t>
  </si>
  <si>
    <t>23.9%</t>
  </si>
  <si>
    <t>20.9%</t>
  </si>
  <si>
    <t>23.6%</t>
  </si>
  <si>
    <t>47.4%</t>
  </si>
  <si>
    <t>47.8%</t>
  </si>
  <si>
    <t>38.2%</t>
  </si>
  <si>
    <t>36.5%</t>
  </si>
  <si>
    <t>2.03</t>
  </si>
  <si>
    <t>0.9</t>
  </si>
  <si>
    <t>n/a</t>
  </si>
  <si>
    <t xml:space="preserve">Q3 </t>
  </si>
  <si>
    <t>44.3%</t>
  </si>
  <si>
    <t>24.4%</t>
  </si>
  <si>
    <t>19.9%</t>
  </si>
  <si>
    <t>34.2%</t>
  </si>
  <si>
    <t>34.5%</t>
  </si>
  <si>
    <t>3.81</t>
  </si>
  <si>
    <t>47.5%</t>
  </si>
  <si>
    <t>36.9%</t>
  </si>
  <si>
    <t>2011-2017 OCEANE conversion</t>
  </si>
  <si>
    <t>2015-2022 OCEANE issuance</t>
  </si>
  <si>
    <t>2016 reported</t>
  </si>
  <si>
    <t>43.2%</t>
  </si>
  <si>
    <t xml:space="preserve"> 25.1%</t>
  </si>
  <si>
    <t>18.2%</t>
  </si>
  <si>
    <t>21.5%</t>
  </si>
  <si>
    <t>Net profit</t>
  </si>
  <si>
    <t>Net profit, attributable to shareholders</t>
  </si>
  <si>
    <t>ePayments</t>
  </si>
  <si>
    <t xml:space="preserve"> - ePayments</t>
  </si>
  <si>
    <t>25.1%</t>
  </si>
  <si>
    <t>46.7%</t>
  </si>
  <si>
    <t>35.3%</t>
  </si>
  <si>
    <t>0.15</t>
  </si>
  <si>
    <t>30.7%</t>
  </si>
  <si>
    <t>4.00</t>
  </si>
  <si>
    <t>17.5%</t>
  </si>
  <si>
    <t>0.07</t>
  </si>
  <si>
    <t>Call option on shares</t>
  </si>
  <si>
    <t>20.6%</t>
  </si>
  <si>
    <t>23.1%</t>
  </si>
  <si>
    <t>42.7%</t>
  </si>
  <si>
    <t>25.3%</t>
  </si>
  <si>
    <t>35.0%</t>
  </si>
  <si>
    <t>46.3%</t>
  </si>
  <si>
    <t>Retail</t>
  </si>
  <si>
    <t>Banks &amp; Acquirers</t>
  </si>
  <si>
    <t>* As of 2017 the Group adopted a customer-centric organization</t>
  </si>
  <si>
    <t>The Group is reporting around 2 business units</t>
  </si>
  <si>
    <t xml:space="preserve"> - Banks &amp; Acquirers (B&amp;A)</t>
  </si>
  <si>
    <t xml:space="preserve"> - Retail</t>
  </si>
  <si>
    <t>*2016PF include the contribution of Nera as of January 1 2016</t>
  </si>
  <si>
    <t>2016 PF</t>
  </si>
  <si>
    <t>2017 pro forma (5)</t>
  </si>
  <si>
    <t>(5) 2017 pro forma figures include Techprocess, IECISA, SST and Bambora contribution as of January 1st, 2017</t>
  </si>
  <si>
    <t>2014 pro forma (4)</t>
  </si>
  <si>
    <t>APAC</t>
  </si>
  <si>
    <t>SMB</t>
  </si>
  <si>
    <t>Global Online</t>
  </si>
  <si>
    <t>Enterprise</t>
  </si>
  <si>
    <t>PRO FORMA FIGURES</t>
  </si>
  <si>
    <t>Q1</t>
  </si>
  <si>
    <t>2017 reported</t>
  </si>
  <si>
    <t>Amort. &amp; Depr. And Provision &amp; SBB</t>
  </si>
  <si>
    <t>EBITDA Margins</t>
  </si>
  <si>
    <t>Adjusted Free Cash Flow (FCF)</t>
  </si>
  <si>
    <t xml:space="preserve">Adj. FCF to EBITDA Conversion </t>
  </si>
  <si>
    <r>
      <t xml:space="preserve">New reporting </t>
    </r>
    <r>
      <rPr>
        <b/>
        <vertAlign val="superscript"/>
        <sz val="16"/>
        <color theme="0"/>
        <rFont val="Arial"/>
        <family val="2"/>
      </rPr>
      <t>6</t>
    </r>
  </si>
  <si>
    <r>
      <t xml:space="preserve">Former reporting </t>
    </r>
    <r>
      <rPr>
        <b/>
        <vertAlign val="superscript"/>
        <sz val="16"/>
        <color theme="0"/>
        <rFont val="Arial"/>
        <family val="2"/>
      </rPr>
      <t>6</t>
    </r>
  </si>
  <si>
    <t>(6) In the new reporting adjusted gross margin and the adjusted opeartional expenses disclosed are excluded from depreciation and amortization, provisions, expenses for shares distributed to employees and officers compared to the former one in which it was also located. In both reporting those items are excluded from pruchase price allocation</t>
  </si>
  <si>
    <t>NEW REPORTING</t>
  </si>
  <si>
    <t>FORMER REPORTING</t>
  </si>
  <si>
    <t>2017 PF *</t>
  </si>
  <si>
    <t>* 2017 pro forma figures include Techprocess, IECISA, SST and Bambora contribution as of January 1st, 2017</t>
  </si>
  <si>
    <t>(w) 2017 pro forma figures include Techprocess, IECISA, SST and Bambora contribution as of January 1st, 2017</t>
  </si>
  <si>
    <t>2017 
pro forma (w)</t>
  </si>
  <si>
    <t>NEW REPORTING *</t>
  </si>
  <si>
    <t>FORMER REPORTING *</t>
  </si>
  <si>
    <t>* In the new reporting adjusted gross margin and the adjusted opeartional expenses disclosed are excluded from depreciation and amortization, provisions, expenses for shares distributed to employees and officers compared to the former one in which it was also located. In both reporting those items are excluded from pruchase price allocation</t>
  </si>
  <si>
    <t>2018 report.</t>
  </si>
  <si>
    <t>Share buyback</t>
  </si>
  <si>
    <t>2018 PF *</t>
  </si>
  <si>
    <t>Payone</t>
  </si>
  <si>
    <t>2018
pro forma (x)</t>
  </si>
  <si>
    <t>(x) 2018 pro forma figures include BS Payone and Paymark contribution as of January 1st, 2018</t>
  </si>
  <si>
    <t>2018 pro forma (7)</t>
  </si>
  <si>
    <t>(7) 2018 pro forma figures include BS Payone and Paymark contribution as of January 1st, 2018</t>
  </si>
  <si>
    <t>2019 rep.</t>
  </si>
  <si>
    <t>Lease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</si>
</sst>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quot;$&quot;* #,##0.00_);_(&quot;$&quot;* \(#,##0.00\);_(&quot;$&quot;* &quot;-&quot;??_);_(@_)"/>
    <numFmt numFmtId="165" formatCode="_(* #,##0.00_);_(* \(#,##0.00\);_(* &quot;-&quot;??_);_(@_)"/>
    <numFmt numFmtId="166" formatCode="#,##0.0_);\(#,##0.0\)"/>
    <numFmt numFmtId="167" formatCode="_(* #,##0.0000_);_(* \(#,##0.0000\);_(* &quot;-&quot;??_);_(@_)"/>
    <numFmt numFmtId="168" formatCode="0.0%;[Red]\(0.0%\)"/>
    <numFmt numFmtId="169" formatCode="0%;[Red]\(0%\)"/>
    <numFmt numFmtId="170" formatCode="0.0%;\(0.0%\)"/>
    <numFmt numFmtId="171" formatCode="_-* #,##0.00\ [$€-1]_-;\-* #,##0.00\ [$€-1]_-;_-* &quot;-&quot;??\ [$€-1]_-"/>
    <numFmt numFmtId="172" formatCode="\ #,##0.0_);\(#,##0.0\);&quot; - &quot;_);@_)"/>
    <numFmt numFmtId="173" formatCode="#,##0;\(#,##0\);&quot;-&quot;"/>
    <numFmt numFmtId="174" formatCode="&quot;\&quot;#,##0;[Red]&quot;\&quot;\-#,##0"/>
    <numFmt numFmtId="175" formatCode="&quot;\&quot;#,##0.00;[Red]&quot;\&quot;\-#,##0.00"/>
    <numFmt numFmtId="176" formatCode="0%;\(0%\)"/>
    <numFmt numFmtId="177" formatCode="&quot;   &quot;@"/>
    <numFmt numFmtId="178" formatCode="_(* #,##0_);_(* \(#,##0\);_(* &quot;-&quot;_)"/>
    <numFmt numFmtId="179" formatCode="#,##0;\(#,##0\);&quot;--&quot;"/>
    <numFmt numFmtId="180" formatCode="0.0%"/>
    <numFmt numFmtId="181" formatCode="0.0"/>
  </numFmts>
  <fonts count="70">
    <font>
      <sz val="11"/>
      <color theme="1"/>
      <name val="Calibri"/>
      <family val="2"/>
      <scheme val="minor"/>
    </font>
    <font>
      <sz val="11"/>
      <color theme="1"/>
      <name val="Calibri"/>
      <family val="2"/>
      <scheme val="minor"/>
    </font>
    <font>
      <sz val="11"/>
      <color indexed="8"/>
      <name val="Calibri"/>
      <family val="2"/>
    </font>
    <font>
      <sz val="12"/>
      <name val="Times New Roman"/>
      <family val="1"/>
    </font>
    <font>
      <sz val="10"/>
      <name val="Arial"/>
      <family val="2"/>
    </font>
    <font>
      <b/>
      <sz val="10"/>
      <name val="MS Sans"/>
      <family val="2"/>
    </font>
    <font>
      <b/>
      <sz val="8"/>
      <name val="Arial"/>
      <family val="2"/>
    </font>
    <font>
      <b/>
      <sz val="9"/>
      <color indexed="9"/>
      <name val="Arial"/>
      <family val="2"/>
    </font>
    <font>
      <sz val="8"/>
      <name val="Arial"/>
      <family val="2"/>
    </font>
    <font>
      <i/>
      <sz val="8"/>
      <name val="Arial"/>
      <family val="2"/>
    </font>
    <font>
      <b/>
      <i/>
      <sz val="9"/>
      <color indexed="9"/>
      <name val="Arial"/>
      <family val="2"/>
    </font>
    <font>
      <i/>
      <sz val="10"/>
      <color indexed="10"/>
      <name val="Arial"/>
      <family val="2"/>
    </font>
    <font>
      <sz val="11"/>
      <color indexed="9"/>
      <name val="Calibri"/>
      <family val="2"/>
    </font>
    <font>
      <sz val="11"/>
      <color indexed="10"/>
      <name val="Calibri"/>
      <family val="2"/>
    </font>
    <font>
      <sz val="11"/>
      <color indexed="20"/>
      <name val="Calibri"/>
      <family val="2"/>
    </font>
    <font>
      <sz val="10"/>
      <color indexed="8"/>
      <name val="Arial"/>
      <family val="2"/>
    </font>
    <font>
      <sz val="10"/>
      <name val="Helv"/>
      <family val="2"/>
    </font>
    <font>
      <b/>
      <sz val="11"/>
      <color indexed="10"/>
      <name val="Calibri"/>
      <family val="2"/>
    </font>
    <font>
      <b/>
      <sz val="11"/>
      <color indexed="9"/>
      <name val="Calibri"/>
      <family val="2"/>
    </font>
    <font>
      <sz val="10"/>
      <name val="MS Sans Serif"/>
      <family val="2"/>
    </font>
    <font>
      <sz val="11"/>
      <color indexed="62"/>
      <name val="Calibri"/>
      <family val="2"/>
    </font>
    <font>
      <i/>
      <sz val="11"/>
      <color indexed="23"/>
      <name val="Calibri"/>
      <family val="2"/>
    </font>
    <font>
      <sz val="10"/>
      <name val="Arial Narrow"/>
      <family val="2"/>
    </font>
    <font>
      <b/>
      <sz val="10"/>
      <color indexed="32"/>
      <name val="Arial Narrow"/>
      <family val="2"/>
    </font>
    <font>
      <i/>
      <sz val="10"/>
      <color indexed="32"/>
      <name val="Arial Narrow"/>
      <family val="2"/>
    </font>
    <font>
      <sz val="1"/>
      <color indexed="16"/>
      <name val="Courier"/>
      <family val="3"/>
    </font>
    <font>
      <b/>
      <sz val="1"/>
      <color indexed="16"/>
      <name val="Courier"/>
      <family val="3"/>
    </font>
    <font>
      <i/>
      <sz val="1"/>
      <color indexed="16"/>
      <name val="Courier"/>
      <family val="3"/>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8"/>
      <name val="ƒŠƒ…ƒEƒ~ƒ“L-KL"/>
      <family val="3"/>
    </font>
    <font>
      <sz val="11"/>
      <color indexed="60"/>
      <name val="Calibri"/>
      <family val="2"/>
    </font>
    <font>
      <sz val="10"/>
      <color indexed="8"/>
      <name val="MS Sans Serif"/>
      <family val="2"/>
    </font>
    <font>
      <b/>
      <sz val="11"/>
      <color indexed="63"/>
      <name val="Calibri"/>
      <family val="2"/>
    </font>
    <font>
      <sz val="10"/>
      <color indexed="39"/>
      <name val="Arial"/>
      <family val="2"/>
    </font>
    <font>
      <b/>
      <sz val="10"/>
      <color indexed="8"/>
      <name val="Arial"/>
      <family val="2"/>
    </font>
    <font>
      <b/>
      <sz val="12"/>
      <color indexed="8"/>
      <name val="Arial"/>
      <family val="2"/>
    </font>
    <font>
      <b/>
      <sz val="10"/>
      <name val="Arial"/>
      <family val="2"/>
    </font>
    <font>
      <b/>
      <sz val="10"/>
      <color indexed="39"/>
      <name val="Arial"/>
      <family val="2"/>
    </font>
    <font>
      <b/>
      <sz val="16"/>
      <color indexed="56"/>
      <name val="Arial"/>
      <family val="2"/>
    </font>
    <font>
      <sz val="10"/>
      <color indexed="10"/>
      <name val="Arial"/>
      <family val="2"/>
    </font>
    <font>
      <b/>
      <sz val="18"/>
      <color indexed="56"/>
      <name val="Cambria"/>
      <family val="2"/>
    </font>
    <font>
      <b/>
      <sz val="11"/>
      <color indexed="8"/>
      <name val="Calibri"/>
      <family val="2"/>
    </font>
    <font>
      <sz val="11"/>
      <name val="Arial"/>
      <family val="2"/>
    </font>
    <font>
      <sz val="12"/>
      <name val="新細明體"/>
      <family val="1"/>
      <charset val="136"/>
    </font>
    <font>
      <sz val="12"/>
      <name val="宋体"/>
      <charset val="134"/>
    </font>
    <font>
      <u/>
      <sz val="11"/>
      <color theme="10"/>
      <name val="Calibri"/>
      <family val="2"/>
      <scheme val="minor"/>
    </font>
    <font>
      <sz val="10"/>
      <color theme="1"/>
      <name val="Arial"/>
      <family val="2"/>
    </font>
    <font>
      <b/>
      <sz val="10"/>
      <color theme="0"/>
      <name val="Arial"/>
      <family val="2"/>
    </font>
    <font>
      <u/>
      <sz val="10"/>
      <color theme="1"/>
      <name val="Arial"/>
      <family val="2"/>
    </font>
    <font>
      <i/>
      <sz val="10"/>
      <color theme="1"/>
      <name val="Arial"/>
      <family val="2"/>
    </font>
    <font>
      <b/>
      <sz val="10"/>
      <color theme="1"/>
      <name val="Arial"/>
      <family val="2"/>
    </font>
    <font>
      <sz val="10"/>
      <color rgb="FFFF0000"/>
      <name val="Arial"/>
      <family val="2"/>
    </font>
    <font>
      <b/>
      <u/>
      <sz val="10"/>
      <color theme="1"/>
      <name val="Arial"/>
      <family val="2"/>
    </font>
    <font>
      <sz val="10"/>
      <color theme="5" tint="0.79998168889431442"/>
      <name val="Arial"/>
      <family val="2"/>
    </font>
    <font>
      <b/>
      <i/>
      <sz val="10"/>
      <name val="Arial"/>
      <family val="2"/>
    </font>
    <font>
      <sz val="10"/>
      <color theme="0"/>
      <name val="Arial"/>
      <family val="2"/>
    </font>
    <font>
      <i/>
      <sz val="10"/>
      <name val="Arial"/>
      <family val="2"/>
    </font>
    <font>
      <u/>
      <sz val="11"/>
      <color rgb="FF0070C0"/>
      <name val="Calibri"/>
      <family val="2"/>
      <scheme val="minor"/>
    </font>
    <font>
      <sz val="10"/>
      <color rgb="FF0070C0"/>
      <name val="Arial"/>
      <family val="2"/>
    </font>
    <font>
      <i/>
      <sz val="10"/>
      <color indexed="8"/>
      <name val="Arial"/>
      <family val="2"/>
    </font>
    <font>
      <b/>
      <i/>
      <sz val="10"/>
      <color theme="1"/>
      <name val="Arial"/>
      <family val="2"/>
    </font>
    <font>
      <b/>
      <sz val="8"/>
      <color theme="0"/>
      <name val="Arial"/>
      <family val="2"/>
    </font>
    <font>
      <sz val="8"/>
      <color theme="0"/>
      <name val="Arial"/>
      <family val="2"/>
    </font>
    <font>
      <b/>
      <sz val="16"/>
      <color theme="0"/>
      <name val="Arial"/>
      <family val="2"/>
    </font>
    <font>
      <b/>
      <vertAlign val="superscript"/>
      <sz val="16"/>
      <color theme="0"/>
      <name val="Arial"/>
      <family val="2"/>
    </font>
    <font>
      <b/>
      <sz val="11"/>
      <color theme="1"/>
      <name val="Calibri"/>
      <family val="2"/>
      <scheme val="minor"/>
    </font>
  </fonts>
  <fills count="52">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indexed="10"/>
        <bgColor indexed="64"/>
      </patternFill>
    </fill>
    <fill>
      <patternFill patternType="solid">
        <fgColor indexed="16"/>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9"/>
      </patternFill>
    </fill>
    <fill>
      <patternFill patternType="solid">
        <fgColor indexed="55"/>
      </patternFill>
    </fill>
    <fill>
      <patternFill patternType="solid">
        <fgColor indexed="42"/>
      </patternFill>
    </fill>
    <fill>
      <patternFill patternType="solid">
        <fgColor indexed="22"/>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tint="-0.34998626667073579"/>
        <bgColor indexed="64"/>
      </patternFill>
    </fill>
    <fill>
      <patternFill patternType="solid">
        <fgColor rgb="FFC20418"/>
        <bgColor indexed="64"/>
      </patternFill>
    </fill>
    <fill>
      <patternFill patternType="solid">
        <fgColor rgb="FF4A4F55"/>
        <bgColor indexed="64"/>
      </patternFill>
    </fill>
    <fill>
      <patternFill patternType="solid">
        <fgColor theme="0"/>
        <bgColor indexed="64"/>
      </patternFill>
    </fill>
    <fill>
      <patternFill patternType="solid">
        <fgColor rgb="FFC00000"/>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1" tint="0.24997711111789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32"/>
      </top>
      <bottom style="thin">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hair">
        <color rgb="FFC00000"/>
      </top>
      <bottom/>
      <diagonal/>
    </border>
    <border>
      <left/>
      <right/>
      <top/>
      <bottom style="hair">
        <color rgb="FFC00000"/>
      </bottom>
      <diagonal/>
    </border>
    <border>
      <left/>
      <right style="hair">
        <color rgb="FFC00000"/>
      </right>
      <top/>
      <bottom style="hair">
        <color rgb="FFC00000"/>
      </bottom>
      <diagonal/>
    </border>
    <border>
      <left/>
      <right style="hair">
        <color rgb="FFC00000"/>
      </right>
      <top/>
      <bottom/>
      <diagonal/>
    </border>
    <border>
      <left/>
      <right style="hair">
        <color rgb="FFC00000"/>
      </right>
      <top style="hair">
        <color rgb="FFC00000"/>
      </top>
      <bottom/>
      <diagonal/>
    </border>
    <border>
      <left style="hair">
        <color rgb="FFC00000"/>
      </left>
      <right/>
      <top/>
      <bottom/>
      <diagonal/>
    </border>
    <border>
      <left style="hair">
        <color rgb="FFC00000"/>
      </left>
      <right/>
      <top style="hair">
        <color rgb="FFC00000"/>
      </top>
      <bottom/>
      <diagonal/>
    </border>
    <border>
      <left style="hair">
        <color rgb="FFC00000"/>
      </left>
      <right/>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top style="hair">
        <color rgb="FFC00000"/>
      </top>
      <bottom style="hair">
        <color rgb="FFC00000"/>
      </bottom>
      <diagonal/>
    </border>
    <border>
      <left/>
      <right/>
      <top style="hair">
        <color rgb="FFC00000"/>
      </top>
      <bottom style="hair">
        <color rgb="FFC00000"/>
      </bottom>
      <diagonal/>
    </border>
    <border>
      <left/>
      <right style="hair">
        <color rgb="FFC00000"/>
      </right>
      <top style="hair">
        <color rgb="FFC00000"/>
      </top>
      <bottom style="hair">
        <color rgb="FFC00000"/>
      </bottom>
      <diagonal/>
    </border>
    <border>
      <left style="hair">
        <color rgb="FFC00000"/>
      </left>
      <right style="hair">
        <color rgb="FFC00000"/>
      </right>
      <top style="hair">
        <color rgb="FFC00000"/>
      </top>
      <bottom/>
      <diagonal/>
    </border>
    <border>
      <left style="hair">
        <color rgb="FFC00000"/>
      </left>
      <right style="hair">
        <color rgb="FFC00000"/>
      </right>
      <top/>
      <bottom style="hair">
        <color rgb="FFC00000"/>
      </bottom>
      <diagonal/>
    </border>
    <border>
      <left style="hair">
        <color rgb="FFC00000"/>
      </left>
      <right style="hair">
        <color rgb="FFC00000"/>
      </right>
      <top/>
      <bottom/>
      <diagonal/>
    </border>
    <border>
      <left/>
      <right/>
      <top style="hair">
        <color rgb="FFC00000"/>
      </top>
      <bottom style="hair">
        <color rgb="FFC20418"/>
      </bottom>
      <diagonal/>
    </border>
    <border>
      <left/>
      <right style="hair">
        <color rgb="FFC00000"/>
      </right>
      <top style="hair">
        <color rgb="FFC20418"/>
      </top>
      <bottom style="hair">
        <color rgb="FFC00000"/>
      </bottom>
      <diagonal/>
    </border>
    <border>
      <left style="hair">
        <color rgb="FFC20418"/>
      </left>
      <right/>
      <top style="hair">
        <color rgb="FFC20418"/>
      </top>
      <bottom/>
      <diagonal/>
    </border>
    <border>
      <left/>
      <right style="hair">
        <color rgb="FFC20418"/>
      </right>
      <top style="hair">
        <color rgb="FFC20418"/>
      </top>
      <bottom/>
      <diagonal/>
    </border>
    <border>
      <left style="hair">
        <color rgb="FFC20418"/>
      </left>
      <right/>
      <top/>
      <bottom style="hair">
        <color rgb="FFC20418"/>
      </bottom>
      <diagonal/>
    </border>
    <border>
      <left/>
      <right style="hair">
        <color rgb="FFC20418"/>
      </right>
      <top/>
      <bottom style="hair">
        <color rgb="FFC20418"/>
      </bottom>
      <diagonal/>
    </border>
    <border>
      <left style="hair">
        <color rgb="FFC00000"/>
      </left>
      <right/>
      <top style="hair">
        <color rgb="FFC20418"/>
      </top>
      <bottom/>
      <diagonal/>
    </border>
    <border>
      <left/>
      <right style="hair">
        <color rgb="FFC00000"/>
      </right>
      <top style="hair">
        <color rgb="FFC20418"/>
      </top>
      <bottom/>
      <diagonal/>
    </border>
    <border>
      <left style="hair">
        <color rgb="FFC20418"/>
      </left>
      <right/>
      <top/>
      <bottom/>
      <diagonal/>
    </border>
    <border>
      <left/>
      <right style="hair">
        <color rgb="FFC20418"/>
      </right>
      <top/>
      <bottom/>
      <diagonal/>
    </border>
    <border>
      <left style="hair">
        <color rgb="FFC00000"/>
      </left>
      <right style="hair">
        <color rgb="FFFF0000"/>
      </right>
      <top style="hair">
        <color rgb="FFC00000"/>
      </top>
      <bottom/>
      <diagonal/>
    </border>
    <border>
      <left style="hair">
        <color rgb="FFC00000"/>
      </left>
      <right style="hair">
        <color rgb="FFFF0000"/>
      </right>
      <top/>
      <bottom/>
      <diagonal/>
    </border>
    <border>
      <left style="hair">
        <color rgb="FFC00000"/>
      </left>
      <right style="hair">
        <color rgb="FFFF0000"/>
      </right>
      <top/>
      <bottom style="hair">
        <color rgb="FFC00000"/>
      </bottom>
      <diagonal/>
    </border>
    <border>
      <left/>
      <right style="hair">
        <color theme="0"/>
      </right>
      <top style="hair">
        <color rgb="FFC00000"/>
      </top>
      <bottom style="hair">
        <color rgb="FFC00000"/>
      </bottom>
      <diagonal/>
    </border>
    <border>
      <left/>
      <right style="hair">
        <color rgb="FFFF0000"/>
      </right>
      <top/>
      <bottom/>
      <diagonal/>
    </border>
    <border>
      <left style="hair">
        <color rgb="FFFF0000"/>
      </left>
      <right/>
      <top style="hair">
        <color rgb="FFFF0000"/>
      </top>
      <bottom/>
      <diagonal/>
    </border>
    <border>
      <left/>
      <right style="hair">
        <color rgb="FFFF0000"/>
      </right>
      <top style="hair">
        <color rgb="FFFF0000"/>
      </top>
      <bottom/>
      <diagonal/>
    </border>
    <border>
      <left style="hair">
        <color rgb="FFFF0000"/>
      </left>
      <right/>
      <top style="hair">
        <color rgb="FFC00000"/>
      </top>
      <bottom style="hair">
        <color rgb="FFFF0000"/>
      </bottom>
      <diagonal/>
    </border>
    <border>
      <left style="hair">
        <color rgb="FFC00000"/>
      </left>
      <right style="hair">
        <color rgb="FFFF0000"/>
      </right>
      <top style="hair">
        <color rgb="FFC00000"/>
      </top>
      <bottom style="hair">
        <color rgb="FFFF0000"/>
      </bottom>
      <diagonal/>
    </border>
    <border>
      <left style="hair">
        <color rgb="FFFF0000"/>
      </left>
      <right/>
      <top style="hair">
        <color rgb="FFFF0000"/>
      </top>
      <bottom style="hair">
        <color rgb="FFC00000"/>
      </bottom>
      <diagonal/>
    </border>
    <border>
      <left/>
      <right style="hair">
        <color rgb="FFFF0000"/>
      </right>
      <top style="hair">
        <color rgb="FFFF0000"/>
      </top>
      <bottom style="hair">
        <color rgb="FFC00000"/>
      </bottom>
      <diagonal/>
    </border>
    <border>
      <left/>
      <right style="hair">
        <color theme="0"/>
      </right>
      <top/>
      <bottom/>
      <diagonal/>
    </border>
    <border>
      <left/>
      <right style="hair">
        <color rgb="FFFF0000"/>
      </right>
      <top style="hair">
        <color rgb="FFC00000"/>
      </top>
      <bottom style="hair">
        <color rgb="FFFF0000"/>
      </bottom>
      <diagonal/>
    </border>
    <border>
      <left style="hair">
        <color rgb="FFFF0000"/>
      </left>
      <right style="hair">
        <color rgb="FFFF0000"/>
      </right>
      <top style="hair">
        <color rgb="FFFF0000"/>
      </top>
      <bottom/>
      <diagonal/>
    </border>
    <border>
      <left/>
      <right/>
      <top/>
      <bottom style="thin">
        <color rgb="FFC00000"/>
      </bottom>
      <diagonal/>
    </border>
    <border>
      <left style="hair">
        <color rgb="FFC00000"/>
      </left>
      <right style="hair">
        <color rgb="FFFF0000"/>
      </right>
      <top style="hair">
        <color rgb="FFC00000"/>
      </top>
      <bottom style="hair">
        <color rgb="FFC00000"/>
      </bottom>
      <diagonal/>
    </border>
    <border>
      <left/>
      <right style="hair">
        <color rgb="FFC00000"/>
      </right>
      <top style="hair">
        <color rgb="FFFF0000"/>
      </top>
      <bottom style="hair">
        <color rgb="FFC00000"/>
      </bottom>
      <diagonal/>
    </border>
    <border>
      <left style="hair">
        <color rgb="FFFF0000"/>
      </left>
      <right/>
      <top/>
      <bottom style="hair">
        <color rgb="FFC00000"/>
      </bottom>
      <diagonal/>
    </border>
    <border>
      <left style="hair">
        <color rgb="FFFF0000"/>
      </left>
      <right/>
      <top style="hair">
        <color rgb="FFC00000"/>
      </top>
      <bottom/>
      <diagonal/>
    </border>
    <border>
      <left style="hair">
        <color rgb="FFC00000"/>
      </left>
      <right/>
      <top style="hair">
        <color rgb="FFFF0000"/>
      </top>
      <bottom style="hair">
        <color rgb="FFC00000"/>
      </bottom>
      <diagonal/>
    </border>
    <border>
      <left/>
      <right/>
      <top style="hair">
        <color rgb="FFC00000"/>
      </top>
      <bottom style="hair">
        <color rgb="FFFF0000"/>
      </bottom>
      <diagonal/>
    </border>
    <border>
      <left/>
      <right/>
      <top style="hair">
        <color rgb="FFFF0000"/>
      </top>
      <bottom style="hair">
        <color rgb="FFC00000"/>
      </bottom>
      <diagonal/>
    </border>
  </borders>
  <cellStyleXfs count="351">
    <xf numFmtId="0" fontId="0"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6" fillId="0" borderId="3" applyFill="0" applyProtection="0">
      <alignment horizontal="center"/>
    </xf>
    <xf numFmtId="0" fontId="7" fillId="4" borderId="4">
      <alignment horizontal="center"/>
    </xf>
    <xf numFmtId="0" fontId="7" fillId="4" borderId="4">
      <alignment horizontal="center"/>
    </xf>
    <xf numFmtId="3" fontId="8" fillId="0" borderId="0"/>
    <xf numFmtId="3" fontId="8" fillId="0" borderId="0"/>
    <xf numFmtId="3" fontId="8" fillId="0" borderId="0"/>
    <xf numFmtId="3" fontId="8" fillId="0" borderId="0" applyFill="0" applyBorder="0" applyProtection="0"/>
    <xf numFmtId="3" fontId="8" fillId="0" borderId="0" applyFill="0" applyBorder="0" applyProtection="0"/>
    <xf numFmtId="3" fontId="8" fillId="0" borderId="0"/>
    <xf numFmtId="0" fontId="8" fillId="0" borderId="0" applyFill="0" applyBorder="0" applyAlignment="0" applyProtection="0"/>
    <xf numFmtId="0" fontId="9" fillId="0" borderId="1">
      <alignment horizontal="center"/>
    </xf>
    <xf numFmtId="0" fontId="9" fillId="0" borderId="1">
      <alignment horizontal="center"/>
    </xf>
    <xf numFmtId="0" fontId="6" fillId="0" borderId="3" applyFill="0" applyProtection="0">
      <alignment horizontal="center"/>
    </xf>
    <xf numFmtId="0" fontId="10" fillId="5" borderId="1">
      <alignment horizontal="center"/>
    </xf>
    <xf numFmtId="0" fontId="10" fillId="5" borderId="1">
      <alignment horizontal="center"/>
    </xf>
    <xf numFmtId="0" fontId="8" fillId="0" borderId="0" applyFill="0" applyBorder="0" applyAlignment="0" applyProtection="0"/>
    <xf numFmtId="0" fontId="7" fillId="4" borderId="4"/>
    <xf numFmtId="0" fontId="7" fillId="4" borderId="4"/>
    <xf numFmtId="0" fontId="6" fillId="0" borderId="3" applyFill="0" applyProtection="0">
      <alignment horizontal="center"/>
    </xf>
    <xf numFmtId="0" fontId="6" fillId="0" borderId="0" applyFill="0" applyBorder="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2" borderId="0" applyNumberFormat="0" applyBorder="0" applyAlignment="0" applyProtection="0"/>
    <xf numFmtId="0" fontId="15" fillId="0" borderId="0" applyFill="0" applyBorder="0" applyAlignment="0"/>
    <xf numFmtId="166" fontId="16" fillId="0" borderId="0" applyFill="0" applyBorder="0" applyAlignment="0"/>
    <xf numFmtId="167" fontId="16" fillId="0" borderId="0" applyFill="0" applyBorder="0" applyAlignment="0"/>
    <xf numFmtId="168" fontId="16" fillId="0" borderId="0" applyFill="0" applyBorder="0" applyAlignment="0"/>
    <xf numFmtId="169" fontId="16" fillId="0" borderId="0" applyFill="0" applyBorder="0" applyAlignment="0"/>
    <xf numFmtId="164" fontId="16" fillId="0" borderId="0" applyFill="0" applyBorder="0" applyAlignment="0"/>
    <xf numFmtId="170" fontId="16" fillId="0" borderId="0" applyFill="0" applyBorder="0" applyAlignment="0"/>
    <xf numFmtId="166" fontId="16" fillId="0" borderId="0" applyFill="0" applyBorder="0" applyAlignment="0"/>
    <xf numFmtId="0" fontId="17" fillId="20" borderId="4" applyNumberFormat="0" applyAlignment="0" applyProtection="0"/>
    <xf numFmtId="0" fontId="13" fillId="0" borderId="5" applyNumberFormat="0" applyFill="0" applyAlignment="0" applyProtection="0"/>
    <xf numFmtId="0" fontId="18" fillId="21" borderId="6" applyNumberFormat="0" applyAlignment="0" applyProtection="0"/>
    <xf numFmtId="164"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8" borderId="7" applyNumberFormat="0" applyFont="0" applyAlignment="0" applyProtection="0"/>
    <xf numFmtId="166" fontId="16" fillId="0" borderId="0" applyFont="0" applyFill="0" applyBorder="0" applyAlignment="0" applyProtection="0"/>
    <xf numFmtId="14" fontId="15" fillId="0" borderId="0" applyFill="0" applyBorder="0" applyAlignment="0"/>
    <xf numFmtId="164" fontId="16" fillId="0" borderId="0" applyFill="0" applyBorder="0" applyAlignment="0"/>
    <xf numFmtId="166" fontId="16" fillId="0" borderId="0" applyFill="0" applyBorder="0" applyAlignment="0"/>
    <xf numFmtId="164" fontId="16" fillId="0" borderId="0" applyFill="0" applyBorder="0" applyAlignment="0"/>
    <xf numFmtId="170" fontId="16" fillId="0" borderId="0" applyFill="0" applyBorder="0" applyAlignment="0"/>
    <xf numFmtId="166" fontId="16" fillId="0" borderId="0" applyFill="0" applyBorder="0" applyAlignment="0"/>
    <xf numFmtId="0" fontId="20" fillId="11" borderId="4" applyNumberFormat="0" applyAlignment="0" applyProtection="0"/>
    <xf numFmtId="171" fontId="4" fillId="0" borderId="0" applyFont="0" applyFill="0" applyBorder="0" applyAlignment="0" applyProtection="0"/>
    <xf numFmtId="0" fontId="21" fillId="0" borderId="0" applyNumberFormat="0" applyFill="0" applyBorder="0" applyAlignment="0" applyProtection="0"/>
    <xf numFmtId="172" fontId="22" fillId="0" borderId="0" applyFont="0" applyFill="0" applyBorder="0">
      <alignment horizontal="right" vertical="top"/>
    </xf>
    <xf numFmtId="0" fontId="23" fillId="0" borderId="8">
      <alignment horizontal="right" wrapText="1"/>
    </xf>
    <xf numFmtId="173" fontId="24" fillId="0" borderId="8">
      <alignment horizontal="left"/>
    </xf>
    <xf numFmtId="0" fontId="22" fillId="0" borderId="0" applyFill="0" applyBorder="0">
      <alignment horizontal="left" vertical="top" wrapText="1"/>
    </xf>
    <xf numFmtId="0" fontId="25" fillId="0" borderId="0">
      <protection locked="0"/>
    </xf>
    <xf numFmtId="0" fontId="26" fillId="0" borderId="0">
      <protection locked="0"/>
    </xf>
    <xf numFmtId="0" fontId="26" fillId="0" borderId="0">
      <protection locked="0"/>
    </xf>
    <xf numFmtId="0" fontId="26" fillId="0" borderId="0">
      <protection locked="0"/>
    </xf>
    <xf numFmtId="0" fontId="25" fillId="0" borderId="0">
      <protection locked="0"/>
    </xf>
    <xf numFmtId="0" fontId="25" fillId="0" borderId="0">
      <protection locked="0"/>
    </xf>
    <xf numFmtId="0" fontId="27" fillId="0" borderId="0">
      <protection locked="0"/>
    </xf>
    <xf numFmtId="0" fontId="28" fillId="22" borderId="0" applyNumberFormat="0" applyBorder="0" applyAlignment="0" applyProtection="0"/>
    <xf numFmtId="0" fontId="29" fillId="0" borderId="3" applyNumberFormat="0" applyAlignment="0" applyProtection="0">
      <alignment horizontal="left" vertical="center"/>
    </xf>
    <xf numFmtId="0" fontId="29" fillId="0" borderId="2">
      <alignment horizontal="left" vertical="center"/>
    </xf>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14" fillId="12" borderId="0" applyNumberFormat="0" applyBorder="0" applyAlignment="0" applyProtection="0"/>
    <xf numFmtId="164" fontId="16" fillId="0" borderId="0" applyFill="0" applyBorder="0" applyAlignment="0"/>
    <xf numFmtId="166" fontId="16" fillId="0" borderId="0" applyFill="0" applyBorder="0" applyAlignment="0"/>
    <xf numFmtId="164" fontId="16" fillId="0" borderId="0" applyFill="0" applyBorder="0" applyAlignment="0"/>
    <xf numFmtId="170" fontId="16" fillId="0" borderId="0" applyFill="0" applyBorder="0" applyAlignment="0"/>
    <xf numFmtId="166" fontId="16" fillId="0" borderId="0" applyFill="0" applyBorder="0" applyAlignment="0"/>
    <xf numFmtId="43" fontId="4" fillId="0" borderId="0" applyFont="0" applyFill="0" applyBorder="0" applyAlignment="0" applyProtection="0"/>
    <xf numFmtId="174" fontId="33" fillId="0" borderId="0" applyFont="0" applyFill="0" applyBorder="0" applyAlignment="0" applyProtection="0"/>
    <xf numFmtId="175" fontId="33" fillId="0" borderId="0" applyFont="0" applyFill="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0" borderId="0"/>
    <xf numFmtId="0" fontId="35" fillId="0" borderId="0"/>
    <xf numFmtId="0" fontId="4" fillId="0" borderId="0"/>
    <xf numFmtId="0" fontId="4" fillId="0" borderId="0"/>
    <xf numFmtId="0" fontId="4" fillId="0" borderId="0"/>
    <xf numFmtId="0" fontId="4" fillId="0" borderId="0" applyNumberFormat="0"/>
    <xf numFmtId="0" fontId="4" fillId="0" borderId="0"/>
    <xf numFmtId="0" fontId="4" fillId="0" borderId="0" applyNumberFormat="0"/>
    <xf numFmtId="0" fontId="36" fillId="23" borderId="12" applyNumberFormat="0" applyAlignment="0" applyProtection="0"/>
    <xf numFmtId="169" fontId="16" fillId="0" borderId="0" applyFont="0" applyFill="0" applyBorder="0" applyAlignment="0" applyProtection="0"/>
    <xf numFmtId="176"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4" fontId="16" fillId="0" borderId="0" applyFill="0" applyBorder="0" applyAlignment="0"/>
    <xf numFmtId="166" fontId="16" fillId="0" borderId="0" applyFill="0" applyBorder="0" applyAlignment="0"/>
    <xf numFmtId="164" fontId="16" fillId="0" borderId="0" applyFill="0" applyBorder="0" applyAlignment="0"/>
    <xf numFmtId="170" fontId="16" fillId="0" borderId="0" applyFill="0" applyBorder="0" applyAlignment="0"/>
    <xf numFmtId="166" fontId="16" fillId="0" borderId="0" applyFill="0" applyBorder="0" applyAlignment="0"/>
    <xf numFmtId="4" fontId="15" fillId="24" borderId="12" applyNumberFormat="0" applyProtection="0">
      <alignment vertical="center"/>
    </xf>
    <xf numFmtId="4" fontId="37" fillId="24" borderId="12" applyNumberFormat="0" applyProtection="0">
      <alignment vertical="center"/>
    </xf>
    <xf numFmtId="4" fontId="15" fillId="24" borderId="12" applyNumberFormat="0" applyProtection="0">
      <alignment horizontal="left" vertical="center" indent="1"/>
    </xf>
    <xf numFmtId="4" fontId="15" fillId="24" borderId="12" applyNumberFormat="0" applyProtection="0">
      <alignment horizontal="left" vertical="center" indent="1"/>
    </xf>
    <xf numFmtId="0" fontId="4" fillId="25" borderId="12" applyNumberFormat="0" applyProtection="0">
      <alignment horizontal="left" vertical="center" indent="1"/>
    </xf>
    <xf numFmtId="4" fontId="15" fillId="26" borderId="12" applyNumberFormat="0" applyProtection="0">
      <alignment horizontal="right" vertical="center"/>
    </xf>
    <xf numFmtId="4" fontId="15" fillId="27" borderId="12" applyNumberFormat="0" applyProtection="0">
      <alignment horizontal="right" vertical="center"/>
    </xf>
    <xf numFmtId="4" fontId="15" fillId="4" borderId="12" applyNumberFormat="0" applyProtection="0">
      <alignment horizontal="right" vertical="center"/>
    </xf>
    <xf numFmtId="4" fontId="15" fillId="28" borderId="12" applyNumberFormat="0" applyProtection="0">
      <alignment horizontal="right" vertical="center"/>
    </xf>
    <xf numFmtId="4" fontId="15" fillId="29" borderId="12" applyNumberFormat="0" applyProtection="0">
      <alignment horizontal="right" vertical="center"/>
    </xf>
    <xf numFmtId="4" fontId="15" fillId="30" borderId="12" applyNumberFormat="0" applyProtection="0">
      <alignment horizontal="right" vertical="center"/>
    </xf>
    <xf numFmtId="4" fontId="15" fillId="31" borderId="12" applyNumberFormat="0" applyProtection="0">
      <alignment horizontal="right" vertical="center"/>
    </xf>
    <xf numFmtId="4" fontId="15" fillId="32" borderId="12" applyNumberFormat="0" applyProtection="0">
      <alignment horizontal="right" vertical="center"/>
    </xf>
    <xf numFmtId="4" fontId="15" fillId="33" borderId="12" applyNumberFormat="0" applyProtection="0">
      <alignment horizontal="right" vertical="center"/>
    </xf>
    <xf numFmtId="4" fontId="38" fillId="34" borderId="12" applyNumberFormat="0" applyProtection="0">
      <alignment horizontal="left" vertical="center" indent="1"/>
    </xf>
    <xf numFmtId="4" fontId="15" fillId="35" borderId="13" applyNumberFormat="0" applyProtection="0">
      <alignment horizontal="left" vertical="center" indent="1"/>
    </xf>
    <xf numFmtId="4" fontId="39" fillId="36" borderId="0" applyNumberFormat="0" applyProtection="0">
      <alignment horizontal="left" vertical="center" indent="1"/>
    </xf>
    <xf numFmtId="0" fontId="4" fillId="25" borderId="12" applyNumberFormat="0" applyProtection="0">
      <alignment horizontal="left" vertical="center" indent="1"/>
    </xf>
    <xf numFmtId="4" fontId="15" fillId="35" borderId="12" applyNumberFormat="0" applyProtection="0">
      <alignment horizontal="left" vertical="center" indent="1"/>
    </xf>
    <xf numFmtId="4" fontId="15" fillId="37" borderId="12" applyNumberFormat="0" applyProtection="0">
      <alignment horizontal="left" vertical="center" indent="1"/>
    </xf>
    <xf numFmtId="0" fontId="40" fillId="0" borderId="12" applyNumberFormat="0" applyProtection="0">
      <alignment horizontal="left" vertical="center" indent="1"/>
    </xf>
    <xf numFmtId="0" fontId="4" fillId="37" borderId="12" applyNumberFormat="0" applyProtection="0">
      <alignment horizontal="left" vertical="center" indent="1"/>
    </xf>
    <xf numFmtId="0" fontId="4" fillId="0" borderId="12" applyNumberFormat="0" applyProtection="0">
      <alignment horizontal="left" vertical="center" indent="1"/>
    </xf>
    <xf numFmtId="0" fontId="4" fillId="38" borderId="12" applyNumberFormat="0" applyProtection="0">
      <alignment horizontal="left" vertical="center" indent="1"/>
    </xf>
    <xf numFmtId="0" fontId="4" fillId="39" borderId="12" applyNumberFormat="0" applyProtection="0">
      <alignment horizontal="left" vertical="center" indent="1"/>
    </xf>
    <xf numFmtId="0" fontId="4" fillId="39" borderId="12" applyNumberFormat="0" applyProtection="0">
      <alignment horizontal="left" vertical="center" indent="1"/>
    </xf>
    <xf numFmtId="0" fontId="4" fillId="25" borderId="12" applyNumberFormat="0" applyProtection="0">
      <alignment horizontal="left" vertical="center" indent="1"/>
    </xf>
    <xf numFmtId="0" fontId="4" fillId="25" borderId="12" applyNumberFormat="0" applyProtection="0">
      <alignment horizontal="left" vertical="center" indent="1"/>
    </xf>
    <xf numFmtId="4" fontId="15" fillId="40" borderId="12" applyNumberFormat="0" applyProtection="0">
      <alignment vertical="center"/>
    </xf>
    <xf numFmtId="4" fontId="37" fillId="40" borderId="12" applyNumberFormat="0" applyProtection="0">
      <alignment vertical="center"/>
    </xf>
    <xf numFmtId="4" fontId="15" fillId="40" borderId="12" applyNumberFormat="0" applyProtection="0">
      <alignment horizontal="left" vertical="center" indent="1"/>
    </xf>
    <xf numFmtId="4" fontId="15" fillId="40" borderId="12" applyNumberFormat="0" applyProtection="0">
      <alignment horizontal="left" vertical="center" indent="1"/>
    </xf>
    <xf numFmtId="4" fontId="15" fillId="0" borderId="12" applyNumberFormat="0" applyProtection="0">
      <alignment horizontal="right" vertical="center"/>
    </xf>
    <xf numFmtId="4" fontId="41" fillId="35" borderId="12" applyNumberFormat="0" applyProtection="0">
      <alignment horizontal="right" vertical="center"/>
    </xf>
    <xf numFmtId="0" fontId="4" fillId="25" borderId="12" applyNumberFormat="0" applyProtection="0">
      <alignment horizontal="left" vertical="center" indent="1"/>
    </xf>
    <xf numFmtId="0" fontId="4" fillId="25" borderId="12" applyNumberFormat="0" applyProtection="0">
      <alignment horizontal="left" vertical="center" indent="1"/>
    </xf>
    <xf numFmtId="0" fontId="42" fillId="0" borderId="0" applyNumberFormat="0" applyProtection="0"/>
    <xf numFmtId="4" fontId="43" fillId="35" borderId="12" applyNumberFormat="0" applyProtection="0">
      <alignment horizontal="right" vertical="center"/>
    </xf>
    <xf numFmtId="0" fontId="28" fillId="22" borderId="0" applyNumberFormat="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36" fillId="23" borderId="12" applyNumberFormat="0" applyAlignment="0" applyProtection="0"/>
    <xf numFmtId="0" fontId="4" fillId="0" borderId="0"/>
    <xf numFmtId="0" fontId="4" fillId="0" borderId="0"/>
    <xf numFmtId="49" fontId="15" fillId="0" borderId="0" applyFill="0" applyBorder="0" applyAlignment="0"/>
    <xf numFmtId="177" fontId="16" fillId="0" borderId="0" applyFill="0" applyBorder="0" applyAlignment="0"/>
    <xf numFmtId="178" fontId="16" fillId="0" borderId="0" applyFill="0" applyBorder="0" applyAlignment="0"/>
    <xf numFmtId="0" fontId="2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45" fillId="0" borderId="14" applyNumberFormat="0" applyFill="0" applyAlignment="0" applyProtection="0"/>
    <xf numFmtId="0" fontId="18" fillId="21" borderId="6" applyNumberFormat="0" applyAlignment="0" applyProtection="0"/>
    <xf numFmtId="0" fontId="46" fillId="0" borderId="0"/>
    <xf numFmtId="165" fontId="47" fillId="0" borderId="0" applyFont="0" applyFill="0" applyBorder="0" applyAlignment="0" applyProtection="0">
      <alignment vertical="center"/>
    </xf>
    <xf numFmtId="0" fontId="48" fillId="0" borderId="0"/>
    <xf numFmtId="164" fontId="47" fillId="0" borderId="0" applyFon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cellStyleXfs>
  <cellXfs count="803">
    <xf numFmtId="0" fontId="0" fillId="0" borderId="0" xfId="0"/>
    <xf numFmtId="0" fontId="50" fillId="0" borderId="0" xfId="0" applyFont="1"/>
    <xf numFmtId="0" fontId="52" fillId="0" borderId="0" xfId="0" applyFont="1"/>
    <xf numFmtId="0" fontId="53" fillId="0" borderId="0" xfId="0" applyFont="1" applyAlignment="1">
      <alignment horizontal="left" wrapText="1"/>
    </xf>
    <xf numFmtId="0" fontId="50" fillId="0" borderId="0" xfId="0" applyFont="1" applyAlignment="1">
      <alignment wrapText="1"/>
    </xf>
    <xf numFmtId="0" fontId="53" fillId="0" borderId="0" xfId="0" applyFont="1" applyBorder="1"/>
    <xf numFmtId="0" fontId="51" fillId="44" borderId="0" xfId="0" applyFont="1" applyFill="1" applyBorder="1" applyAlignment="1"/>
    <xf numFmtId="0" fontId="51" fillId="44" borderId="0" xfId="0" applyFont="1" applyFill="1" applyBorder="1" applyAlignment="1">
      <alignment horizontal="center"/>
    </xf>
    <xf numFmtId="0" fontId="51" fillId="0" borderId="0" xfId="0" applyFont="1" applyFill="1" applyBorder="1" applyAlignment="1"/>
    <xf numFmtId="0" fontId="54" fillId="0" borderId="0" xfId="0" applyFont="1" applyBorder="1"/>
    <xf numFmtId="0" fontId="50" fillId="0" borderId="0" xfId="0" applyFont="1" applyFill="1" applyBorder="1"/>
    <xf numFmtId="0" fontId="55" fillId="0" borderId="0" xfId="0" applyFont="1" applyBorder="1" applyAlignment="1">
      <alignment horizontal="center"/>
    </xf>
    <xf numFmtId="0" fontId="50" fillId="0" borderId="0" xfId="0" applyFont="1" applyBorder="1"/>
    <xf numFmtId="9" fontId="50" fillId="0" borderId="0" xfId="349" applyFont="1" applyBorder="1"/>
    <xf numFmtId="0" fontId="51" fillId="0" borderId="0" xfId="0" applyFont="1" applyFill="1" applyBorder="1" applyAlignment="1">
      <alignment horizontal="center"/>
    </xf>
    <xf numFmtId="0" fontId="50" fillId="0" borderId="0" xfId="0" applyFont="1" applyBorder="1" applyAlignment="1">
      <alignment vertical="center" wrapText="1"/>
    </xf>
    <xf numFmtId="0" fontId="51" fillId="0" borderId="0" xfId="0" applyFont="1" applyFill="1" applyBorder="1" applyAlignment="1">
      <alignment horizontal="center" vertical="center" wrapText="1"/>
    </xf>
    <xf numFmtId="0" fontId="50" fillId="0" borderId="0" xfId="0" applyFont="1" applyFill="1" applyBorder="1" applyAlignment="1">
      <alignment horizontal="center"/>
    </xf>
    <xf numFmtId="0" fontId="54" fillId="0" borderId="0" xfId="0" applyFont="1" applyBorder="1" applyAlignment="1">
      <alignment vertical="center"/>
    </xf>
    <xf numFmtId="0" fontId="54" fillId="0" borderId="20" xfId="0" applyFont="1" applyBorder="1" applyAlignment="1">
      <alignment vertical="center"/>
    </xf>
    <xf numFmtId="0" fontId="54" fillId="0" borderId="18" xfId="0" applyFont="1" applyBorder="1" applyAlignment="1">
      <alignment vertical="center"/>
    </xf>
    <xf numFmtId="0" fontId="54" fillId="0" borderId="0" xfId="0" applyFont="1" applyFill="1" applyBorder="1" applyAlignment="1">
      <alignment vertical="center"/>
    </xf>
    <xf numFmtId="0" fontId="53" fillId="0" borderId="0" xfId="0" applyFont="1" applyBorder="1" applyAlignment="1">
      <alignment horizontal="right" vertical="center"/>
    </xf>
    <xf numFmtId="9" fontId="50" fillId="0" borderId="20" xfId="0" applyNumberFormat="1" applyFont="1" applyBorder="1" applyAlignment="1">
      <alignment vertical="center"/>
    </xf>
    <xf numFmtId="9" fontId="50" fillId="0" borderId="18" xfId="0" applyNumberFormat="1" applyFont="1" applyBorder="1" applyAlignment="1">
      <alignment vertical="center"/>
    </xf>
    <xf numFmtId="0" fontId="50" fillId="0" borderId="0" xfId="0" applyFont="1" applyFill="1" applyBorder="1" applyAlignment="1">
      <alignment vertical="center"/>
    </xf>
    <xf numFmtId="0" fontId="50" fillId="2" borderId="20" xfId="0" applyFont="1" applyFill="1" applyBorder="1" applyAlignment="1">
      <alignment vertical="center"/>
    </xf>
    <xf numFmtId="0" fontId="50" fillId="2" borderId="18" xfId="0" applyFont="1" applyFill="1" applyBorder="1" applyAlignment="1">
      <alignment vertical="center"/>
    </xf>
    <xf numFmtId="0" fontId="50" fillId="0" borderId="0" xfId="0" applyFont="1" applyBorder="1" applyAlignment="1">
      <alignment vertical="center"/>
    </xf>
    <xf numFmtId="0" fontId="54" fillId="0" borderId="15" xfId="0" applyFont="1" applyBorder="1" applyAlignment="1">
      <alignment vertical="center"/>
    </xf>
    <xf numFmtId="0" fontId="54" fillId="0" borderId="21" xfId="0" applyFont="1" applyBorder="1" applyAlignment="1">
      <alignment vertical="center"/>
    </xf>
    <xf numFmtId="0" fontId="54" fillId="0" borderId="19" xfId="0" applyFont="1" applyBorder="1" applyAlignment="1">
      <alignment vertical="center"/>
    </xf>
    <xf numFmtId="180" fontId="50" fillId="0" borderId="0" xfId="349" applyNumberFormat="1" applyFont="1" applyFill="1" applyBorder="1" applyAlignment="1">
      <alignment vertical="center"/>
    </xf>
    <xf numFmtId="0" fontId="54" fillId="0" borderId="21" xfId="0" applyFont="1" applyFill="1" applyBorder="1" applyAlignment="1">
      <alignment vertical="center"/>
    </xf>
    <xf numFmtId="0" fontId="53" fillId="0" borderId="16" xfId="0" applyFont="1" applyBorder="1" applyAlignment="1">
      <alignment horizontal="right" vertical="center"/>
    </xf>
    <xf numFmtId="0" fontId="50" fillId="0" borderId="20" xfId="0" applyFont="1" applyBorder="1" applyAlignment="1">
      <alignment vertical="center"/>
    </xf>
    <xf numFmtId="0" fontId="50" fillId="0" borderId="18" xfId="0" applyFont="1" applyBorder="1" applyAlignment="1">
      <alignment vertical="center"/>
    </xf>
    <xf numFmtId="0" fontId="50" fillId="0" borderId="16" xfId="0" applyFont="1" applyBorder="1" applyAlignment="1">
      <alignment vertical="center" wrapText="1"/>
    </xf>
    <xf numFmtId="0" fontId="50" fillId="2" borderId="22" xfId="0" applyFont="1" applyFill="1" applyBorder="1" applyAlignment="1">
      <alignment vertical="center"/>
    </xf>
    <xf numFmtId="0" fontId="50" fillId="2" borderId="17" xfId="0" applyFont="1" applyFill="1" applyBorder="1" applyAlignment="1">
      <alignment vertical="center"/>
    </xf>
    <xf numFmtId="0" fontId="50" fillId="0" borderId="22" xfId="0" applyFont="1" applyBorder="1" applyAlignment="1">
      <alignment vertical="center"/>
    </xf>
    <xf numFmtId="0" fontId="50" fillId="0" borderId="17" xfId="0" applyFont="1" applyBorder="1" applyAlignment="1">
      <alignment vertical="center"/>
    </xf>
    <xf numFmtId="0" fontId="54" fillId="0" borderId="0" xfId="0" applyFont="1" applyBorder="1" applyAlignment="1">
      <alignment vertical="center" wrapText="1"/>
    </xf>
    <xf numFmtId="0" fontId="54" fillId="2" borderId="20" xfId="0" applyFont="1" applyFill="1" applyBorder="1" applyAlignment="1">
      <alignment vertical="center"/>
    </xf>
    <xf numFmtId="0" fontId="54" fillId="2" borderId="18" xfId="0" applyFont="1" applyFill="1" applyBorder="1" applyAlignment="1">
      <alignment vertical="center"/>
    </xf>
    <xf numFmtId="0" fontId="53" fillId="0" borderId="16" xfId="0" applyFont="1" applyBorder="1" applyAlignment="1">
      <alignment horizontal="right" vertical="center" wrapText="1"/>
    </xf>
    <xf numFmtId="180" fontId="50" fillId="0" borderId="22" xfId="0" applyNumberFormat="1" applyFont="1" applyBorder="1" applyAlignment="1">
      <alignment horizontal="right" vertical="center"/>
    </xf>
    <xf numFmtId="180" fontId="50" fillId="0" borderId="17" xfId="0" applyNumberFormat="1" applyFont="1" applyBorder="1" applyAlignment="1">
      <alignment horizontal="right" vertical="center"/>
    </xf>
    <xf numFmtId="180" fontId="50" fillId="0" borderId="0" xfId="0" applyNumberFormat="1" applyFont="1" applyFill="1" applyBorder="1" applyAlignment="1">
      <alignment horizontal="right" vertical="center"/>
    </xf>
    <xf numFmtId="0" fontId="54" fillId="2" borderId="20" xfId="0" applyFont="1" applyFill="1" applyBorder="1" applyAlignment="1">
      <alignment horizontal="right" vertical="center"/>
    </xf>
    <xf numFmtId="0" fontId="54" fillId="0" borderId="18" xfId="0" applyFont="1" applyBorder="1" applyAlignment="1">
      <alignment vertical="center" wrapText="1"/>
    </xf>
    <xf numFmtId="0" fontId="54" fillId="2" borderId="18" xfId="0" applyFont="1" applyFill="1" applyBorder="1" applyAlignment="1">
      <alignment horizontal="right" vertical="center"/>
    </xf>
    <xf numFmtId="0" fontId="54" fillId="0" borderId="17" xfId="0" applyFont="1" applyBorder="1" applyAlignment="1">
      <alignment vertical="center" wrapText="1"/>
    </xf>
    <xf numFmtId="0" fontId="54" fillId="2" borderId="22" xfId="0" applyFont="1" applyFill="1" applyBorder="1" applyAlignment="1">
      <alignment horizontal="right" vertical="center"/>
    </xf>
    <xf numFmtId="0" fontId="54" fillId="2" borderId="17" xfId="0" applyFont="1" applyFill="1" applyBorder="1" applyAlignment="1">
      <alignment horizontal="right" vertical="center"/>
    </xf>
    <xf numFmtId="0" fontId="56" fillId="0" borderId="25" xfId="0" applyFont="1" applyBorder="1" applyAlignment="1">
      <alignment vertical="center" wrapText="1"/>
    </xf>
    <xf numFmtId="0" fontId="54" fillId="0" borderId="0" xfId="0" applyFont="1" applyFill="1" applyBorder="1" applyAlignment="1">
      <alignment horizontal="right" vertical="center"/>
    </xf>
    <xf numFmtId="0" fontId="50" fillId="0" borderId="20" xfId="0" applyFont="1" applyFill="1" applyBorder="1" applyAlignment="1">
      <alignment vertical="center"/>
    </xf>
    <xf numFmtId="0" fontId="54" fillId="0" borderId="20" xfId="0" applyFont="1" applyFill="1" applyBorder="1" applyAlignment="1">
      <alignment vertical="center"/>
    </xf>
    <xf numFmtId="0" fontId="53" fillId="0" borderId="16" xfId="0" applyFont="1" applyBorder="1" applyAlignment="1">
      <alignment horizontal="center" vertical="center"/>
    </xf>
    <xf numFmtId="0" fontId="53" fillId="0" borderId="0" xfId="1" applyFont="1" applyBorder="1"/>
    <xf numFmtId="0" fontId="50" fillId="0" borderId="0" xfId="1" applyFont="1"/>
    <xf numFmtId="0" fontId="51" fillId="44" borderId="0" xfId="1" applyFont="1" applyFill="1" applyAlignment="1"/>
    <xf numFmtId="0" fontId="50" fillId="44" borderId="0" xfId="0" applyFont="1" applyFill="1" applyBorder="1"/>
    <xf numFmtId="0" fontId="50" fillId="44" borderId="0" xfId="1" applyFont="1" applyFill="1"/>
    <xf numFmtId="0" fontId="50" fillId="0" borderId="0" xfId="1" applyFont="1" applyBorder="1"/>
    <xf numFmtId="0" fontId="54" fillId="0" borderId="0" xfId="1" applyFont="1"/>
    <xf numFmtId="0" fontId="54" fillId="0" borderId="0" xfId="1" applyFont="1" applyFill="1" applyBorder="1" applyAlignment="1">
      <alignment horizontal="center"/>
    </xf>
    <xf numFmtId="0" fontId="54" fillId="0" borderId="0" xfId="1" applyFont="1" applyFill="1" applyAlignment="1">
      <alignment horizontal="center"/>
    </xf>
    <xf numFmtId="0" fontId="54" fillId="0" borderId="17" xfId="1" applyFont="1" applyFill="1" applyBorder="1" applyAlignment="1">
      <alignment wrapText="1"/>
    </xf>
    <xf numFmtId="0" fontId="54" fillId="41" borderId="24" xfId="1" applyFont="1" applyFill="1" applyBorder="1" applyAlignment="1">
      <alignment horizontal="center"/>
    </xf>
    <xf numFmtId="0" fontId="54" fillId="41" borderId="25" xfId="1" applyFont="1" applyFill="1" applyBorder="1" applyAlignment="1">
      <alignment horizontal="center"/>
    </xf>
    <xf numFmtId="0" fontId="54" fillId="41" borderId="26" xfId="1" applyFont="1" applyFill="1" applyBorder="1" applyAlignment="1">
      <alignment horizontal="center"/>
    </xf>
    <xf numFmtId="0" fontId="54" fillId="43" borderId="24" xfId="1" applyFont="1" applyFill="1" applyBorder="1" applyAlignment="1">
      <alignment horizontal="center"/>
    </xf>
    <xf numFmtId="0" fontId="54" fillId="0" borderId="25" xfId="1" applyFont="1" applyFill="1" applyBorder="1"/>
    <xf numFmtId="0" fontId="54" fillId="0" borderId="0" xfId="1" applyFont="1" applyFill="1"/>
    <xf numFmtId="0" fontId="15" fillId="0" borderId="15" xfId="1" applyFont="1" applyFill="1" applyBorder="1" applyAlignment="1">
      <alignment horizontal="left" vertical="center" wrapText="1"/>
    </xf>
    <xf numFmtId="0" fontId="50" fillId="0" borderId="0" xfId="1" applyFont="1" applyFill="1"/>
    <xf numFmtId="0" fontId="15" fillId="0" borderId="0"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54" fillId="0" borderId="17" xfId="1" applyFont="1" applyFill="1" applyBorder="1" applyAlignment="1">
      <alignment horizontal="center"/>
    </xf>
    <xf numFmtId="9" fontId="15" fillId="0" borderId="24" xfId="3" applyNumberFormat="1" applyFont="1" applyFill="1" applyBorder="1" applyAlignment="1">
      <alignment horizontal="center" vertical="top" wrapText="1"/>
    </xf>
    <xf numFmtId="9" fontId="15" fillId="0" borderId="25" xfId="3" applyNumberFormat="1" applyFont="1" applyFill="1" applyBorder="1" applyAlignment="1">
      <alignment horizontal="center" vertical="top" wrapText="1"/>
    </xf>
    <xf numFmtId="9" fontId="50" fillId="0" borderId="25" xfId="1" applyNumberFormat="1" applyFont="1" applyFill="1" applyBorder="1" applyAlignment="1">
      <alignment horizontal="center"/>
    </xf>
    <xf numFmtId="9" fontId="50" fillId="0" borderId="26" xfId="1" applyNumberFormat="1" applyFont="1" applyFill="1" applyBorder="1" applyAlignment="1">
      <alignment horizontal="center"/>
    </xf>
    <xf numFmtId="9" fontId="57" fillId="2" borderId="24" xfId="3" applyNumberFormat="1" applyFont="1" applyFill="1" applyBorder="1" applyAlignment="1">
      <alignment horizontal="center" vertical="top" wrapText="1"/>
    </xf>
    <xf numFmtId="9" fontId="57" fillId="2" borderId="25" xfId="3" applyNumberFormat="1" applyFont="1" applyFill="1" applyBorder="1" applyAlignment="1">
      <alignment horizontal="center" vertical="top" wrapText="1"/>
    </xf>
    <xf numFmtId="9" fontId="57" fillId="2" borderId="26" xfId="3" applyNumberFormat="1" applyFont="1" applyFill="1" applyBorder="1" applyAlignment="1">
      <alignment horizontal="center" vertical="top" wrapText="1"/>
    </xf>
    <xf numFmtId="9" fontId="57" fillId="2" borderId="25" xfId="1" applyNumberFormat="1" applyFont="1" applyFill="1" applyBorder="1" applyAlignment="1">
      <alignment horizontal="center"/>
    </xf>
    <xf numFmtId="9" fontId="57" fillId="2" borderId="26" xfId="1" applyNumberFormat="1" applyFont="1" applyFill="1" applyBorder="1" applyAlignment="1">
      <alignment horizontal="center"/>
    </xf>
    <xf numFmtId="9" fontId="38" fillId="0" borderId="24" xfId="3" applyNumberFormat="1" applyFont="1" applyFill="1" applyBorder="1" applyAlignment="1">
      <alignment horizontal="center" vertical="top" wrapText="1"/>
    </xf>
    <xf numFmtId="9" fontId="38" fillId="0" borderId="25" xfId="3" applyNumberFormat="1" applyFont="1" applyFill="1" applyBorder="1" applyAlignment="1">
      <alignment horizontal="center" vertical="top" wrapText="1"/>
    </xf>
    <xf numFmtId="9" fontId="38" fillId="0" borderId="26" xfId="3" applyNumberFormat="1" applyFont="1" applyFill="1" applyBorder="1" applyAlignment="1">
      <alignment horizontal="center" vertical="top" wrapText="1"/>
    </xf>
    <xf numFmtId="9" fontId="40" fillId="0" borderId="24" xfId="349" applyNumberFormat="1" applyFont="1" applyFill="1" applyBorder="1" applyAlignment="1">
      <alignment horizontal="center"/>
    </xf>
    <xf numFmtId="9" fontId="54" fillId="0" borderId="26" xfId="349" applyNumberFormat="1" applyFont="1" applyFill="1" applyBorder="1" applyAlignment="1">
      <alignment horizontal="center"/>
    </xf>
    <xf numFmtId="9" fontId="38" fillId="0" borderId="22" xfId="3" applyNumberFormat="1" applyFont="1" applyFill="1" applyBorder="1" applyAlignment="1">
      <alignment horizontal="center" vertical="top" wrapText="1"/>
    </xf>
    <xf numFmtId="9" fontId="38" fillId="0" borderId="16" xfId="3" applyNumberFormat="1" applyFont="1" applyFill="1" applyBorder="1" applyAlignment="1">
      <alignment horizontal="center" vertical="top" wrapText="1"/>
    </xf>
    <xf numFmtId="9" fontId="40" fillId="0" borderId="24" xfId="349" applyNumberFormat="1" applyFont="1" applyFill="1" applyBorder="1" applyAlignment="1">
      <alignment horizontal="center" vertical="top" wrapText="1"/>
    </xf>
    <xf numFmtId="9" fontId="38" fillId="0" borderId="26" xfId="349" applyNumberFormat="1" applyFont="1" applyFill="1" applyBorder="1" applyAlignment="1">
      <alignment horizontal="center" vertical="top" wrapText="1"/>
    </xf>
    <xf numFmtId="9" fontId="54" fillId="0" borderId="22" xfId="1" applyNumberFormat="1" applyFont="1" applyFill="1" applyBorder="1" applyAlignment="1">
      <alignment horizontal="center"/>
    </xf>
    <xf numFmtId="9" fontId="54" fillId="0" borderId="16" xfId="1" applyNumberFormat="1" applyFont="1" applyFill="1" applyBorder="1" applyAlignment="1">
      <alignment horizontal="center"/>
    </xf>
    <xf numFmtId="9" fontId="54" fillId="0" borderId="17" xfId="1" applyNumberFormat="1" applyFont="1" applyFill="1" applyBorder="1" applyAlignment="1">
      <alignment horizontal="center"/>
    </xf>
    <xf numFmtId="9" fontId="38" fillId="0" borderId="24" xfId="349" applyNumberFormat="1" applyFont="1" applyFill="1" applyBorder="1" applyAlignment="1">
      <alignment horizontal="center" vertical="top" wrapText="1"/>
    </xf>
    <xf numFmtId="9" fontId="15" fillId="0" borderId="21" xfId="9" applyNumberFormat="1" applyFont="1" applyFill="1" applyBorder="1" applyAlignment="1">
      <alignment horizontal="center" vertical="top" wrapText="1"/>
    </xf>
    <xf numFmtId="9" fontId="15" fillId="0" borderId="15" xfId="9" applyNumberFormat="1" applyFont="1" applyFill="1" applyBorder="1" applyAlignment="1">
      <alignment horizontal="center" vertical="top" wrapText="1"/>
    </xf>
    <xf numFmtId="9" fontId="15" fillId="0" borderId="19" xfId="9" applyNumberFormat="1" applyFont="1" applyFill="1" applyBorder="1" applyAlignment="1">
      <alignment horizontal="center" vertical="top" wrapText="1"/>
    </xf>
    <xf numFmtId="9" fontId="4" fillId="0" borderId="20" xfId="349" applyNumberFormat="1" applyFont="1" applyFill="1" applyBorder="1" applyAlignment="1">
      <alignment horizontal="center"/>
    </xf>
    <xf numFmtId="9" fontId="15" fillId="0" borderId="18" xfId="349" applyNumberFormat="1" applyFont="1" applyFill="1" applyBorder="1" applyAlignment="1">
      <alignment horizontal="center"/>
    </xf>
    <xf numFmtId="9" fontId="15" fillId="2" borderId="21" xfId="9" applyNumberFormat="1" applyFont="1" applyFill="1" applyBorder="1" applyAlignment="1">
      <alignment horizontal="center" vertical="top" wrapText="1"/>
    </xf>
    <xf numFmtId="9" fontId="15" fillId="2" borderId="15" xfId="9" applyNumberFormat="1" applyFont="1" applyFill="1" applyBorder="1" applyAlignment="1">
      <alignment horizontal="center" vertical="top" wrapText="1"/>
    </xf>
    <xf numFmtId="9" fontId="15" fillId="2" borderId="19" xfId="9" applyNumberFormat="1" applyFont="1" applyFill="1" applyBorder="1" applyAlignment="1">
      <alignment horizontal="center" vertical="top" wrapText="1"/>
    </xf>
    <xf numFmtId="9" fontId="4" fillId="2" borderId="20" xfId="349" applyNumberFormat="1" applyFont="1" applyFill="1" applyBorder="1" applyAlignment="1">
      <alignment horizontal="center"/>
    </xf>
    <xf numFmtId="9" fontId="15" fillId="2" borderId="18" xfId="349" applyNumberFormat="1" applyFont="1" applyFill="1" applyBorder="1" applyAlignment="1">
      <alignment horizontal="center"/>
    </xf>
    <xf numFmtId="9" fontId="50" fillId="0" borderId="21" xfId="1" applyNumberFormat="1" applyFont="1" applyFill="1" applyBorder="1" applyAlignment="1">
      <alignment horizontal="center" vertical="center" wrapText="1"/>
    </xf>
    <xf numFmtId="9" fontId="50" fillId="0" borderId="15" xfId="1" applyNumberFormat="1" applyFont="1" applyFill="1" applyBorder="1" applyAlignment="1">
      <alignment horizontal="center" vertical="center" wrapText="1"/>
    </xf>
    <xf numFmtId="9" fontId="50" fillId="0" borderId="19" xfId="1" applyNumberFormat="1" applyFont="1" applyFill="1" applyBorder="1" applyAlignment="1">
      <alignment horizontal="center" vertical="center" wrapText="1"/>
    </xf>
    <xf numFmtId="9" fontId="15" fillId="0" borderId="20" xfId="349" applyNumberFormat="1" applyFont="1" applyFill="1" applyBorder="1" applyAlignment="1">
      <alignment horizontal="center"/>
    </xf>
    <xf numFmtId="9" fontId="15" fillId="0" borderId="20" xfId="9" applyNumberFormat="1" applyFont="1" applyFill="1" applyBorder="1" applyAlignment="1">
      <alignment horizontal="center" vertical="top" wrapText="1"/>
    </xf>
    <xf numFmtId="9" fontId="15" fillId="0" borderId="0" xfId="9" applyNumberFormat="1" applyFont="1" applyFill="1" applyBorder="1" applyAlignment="1">
      <alignment horizontal="center" vertical="top" wrapText="1"/>
    </xf>
    <xf numFmtId="9" fontId="15" fillId="0" borderId="18" xfId="9" applyNumberFormat="1" applyFont="1" applyFill="1" applyBorder="1" applyAlignment="1">
      <alignment horizontal="center" vertical="top" wrapText="1"/>
    </xf>
    <xf numFmtId="9" fontId="15" fillId="2" borderId="20" xfId="9" applyNumberFormat="1" applyFont="1" applyFill="1" applyBorder="1" applyAlignment="1">
      <alignment horizontal="center" vertical="top" wrapText="1"/>
    </xf>
    <xf numFmtId="9" fontId="15" fillId="2" borderId="0" xfId="9" applyNumberFormat="1" applyFont="1" applyFill="1" applyBorder="1" applyAlignment="1">
      <alignment horizontal="center" vertical="top" wrapText="1"/>
    </xf>
    <xf numFmtId="9" fontId="15" fillId="2" borderId="18" xfId="9" applyNumberFormat="1" applyFont="1" applyFill="1" applyBorder="1" applyAlignment="1">
      <alignment horizontal="center" vertical="top" wrapText="1"/>
    </xf>
    <xf numFmtId="9" fontId="50" fillId="0" borderId="20" xfId="1" applyNumberFormat="1" applyFont="1" applyFill="1" applyBorder="1" applyAlignment="1">
      <alignment horizontal="center" vertical="center" wrapText="1"/>
    </xf>
    <xf numFmtId="9" fontId="50" fillId="0" borderId="0" xfId="1" applyNumberFormat="1" applyFont="1" applyFill="1" applyBorder="1" applyAlignment="1">
      <alignment horizontal="center" vertical="center" wrapText="1"/>
    </xf>
    <xf numFmtId="9" fontId="50" fillId="0" borderId="18" xfId="1" applyNumberFormat="1" applyFont="1" applyFill="1" applyBorder="1" applyAlignment="1">
      <alignment horizontal="center" vertical="center" wrapText="1"/>
    </xf>
    <xf numFmtId="9" fontId="15" fillId="0" borderId="22" xfId="9" applyNumberFormat="1" applyFont="1" applyFill="1" applyBorder="1" applyAlignment="1">
      <alignment horizontal="center" vertical="top" wrapText="1"/>
    </xf>
    <xf numFmtId="9" fontId="15" fillId="0" borderId="16" xfId="9" applyNumberFormat="1" applyFont="1" applyFill="1" applyBorder="1" applyAlignment="1">
      <alignment horizontal="center" vertical="top" wrapText="1"/>
    </xf>
    <xf numFmtId="9" fontId="15" fillId="0" borderId="17" xfId="9" applyNumberFormat="1" applyFont="1" applyFill="1" applyBorder="1" applyAlignment="1">
      <alignment horizontal="center" vertical="top" wrapText="1"/>
    </xf>
    <xf numFmtId="9" fontId="4" fillId="0" borderId="22" xfId="349" applyNumberFormat="1" applyFont="1" applyFill="1" applyBorder="1" applyAlignment="1">
      <alignment horizontal="center"/>
    </xf>
    <xf numFmtId="9" fontId="15" fillId="0" borderId="17" xfId="349" applyNumberFormat="1" applyFont="1" applyFill="1" applyBorder="1" applyAlignment="1">
      <alignment horizontal="center"/>
    </xf>
    <xf numFmtId="9" fontId="15" fillId="2" borderId="22" xfId="9" applyNumberFormat="1" applyFont="1" applyFill="1" applyBorder="1" applyAlignment="1">
      <alignment horizontal="center" vertical="top" wrapText="1"/>
    </xf>
    <xf numFmtId="9" fontId="15" fillId="2" borderId="16" xfId="9" applyNumberFormat="1" applyFont="1" applyFill="1" applyBorder="1" applyAlignment="1">
      <alignment horizontal="center" vertical="top" wrapText="1"/>
    </xf>
    <xf numFmtId="9" fontId="15" fillId="2" borderId="17" xfId="9" applyNumberFormat="1" applyFont="1" applyFill="1" applyBorder="1" applyAlignment="1">
      <alignment horizontal="center" vertical="top" wrapText="1"/>
    </xf>
    <xf numFmtId="9" fontId="4" fillId="2" borderId="22" xfId="349" applyNumberFormat="1" applyFont="1" applyFill="1" applyBorder="1" applyAlignment="1">
      <alignment horizontal="center"/>
    </xf>
    <xf numFmtId="9" fontId="15" fillId="2" borderId="17" xfId="349" applyNumberFormat="1" applyFont="1" applyFill="1" applyBorder="1" applyAlignment="1">
      <alignment horizontal="center"/>
    </xf>
    <xf numFmtId="9" fontId="50" fillId="0" borderId="22" xfId="1" applyNumberFormat="1" applyFont="1" applyFill="1" applyBorder="1" applyAlignment="1">
      <alignment horizontal="center"/>
    </xf>
    <xf numFmtId="9" fontId="50" fillId="0" borderId="16" xfId="1" applyNumberFormat="1" applyFont="1" applyFill="1" applyBorder="1" applyAlignment="1">
      <alignment horizontal="center"/>
    </xf>
    <xf numFmtId="9" fontId="50" fillId="0" borderId="17" xfId="1" applyNumberFormat="1" applyFont="1" applyFill="1" applyBorder="1" applyAlignment="1">
      <alignment horizontal="center" vertical="center" wrapText="1"/>
    </xf>
    <xf numFmtId="9" fontId="15" fillId="0" borderId="22" xfId="349" applyNumberFormat="1" applyFont="1" applyFill="1" applyBorder="1" applyAlignment="1">
      <alignment horizontal="center"/>
    </xf>
    <xf numFmtId="9" fontId="15" fillId="0" borderId="21" xfId="6" applyNumberFormat="1" applyFont="1" applyFill="1" applyBorder="1" applyAlignment="1">
      <alignment horizontal="center" vertical="top" wrapText="1"/>
    </xf>
    <xf numFmtId="9" fontId="15" fillId="0" borderId="15" xfId="6" applyNumberFormat="1" applyFont="1" applyFill="1" applyBorder="1" applyAlignment="1">
      <alignment horizontal="center" vertical="top" wrapText="1"/>
    </xf>
    <xf numFmtId="9" fontId="15" fillId="0" borderId="19" xfId="6" applyNumberFormat="1" applyFont="1" applyFill="1" applyBorder="1" applyAlignment="1">
      <alignment horizontal="center" vertical="top" wrapText="1"/>
    </xf>
    <xf numFmtId="9" fontId="50" fillId="0" borderId="15" xfId="1" applyNumberFormat="1" applyFont="1" applyFill="1" applyBorder="1" applyAlignment="1">
      <alignment horizontal="center"/>
    </xf>
    <xf numFmtId="9" fontId="50" fillId="0" borderId="19" xfId="1" applyNumberFormat="1" applyFont="1" applyFill="1" applyBorder="1" applyAlignment="1">
      <alignment horizontal="center"/>
    </xf>
    <xf numFmtId="9" fontId="15" fillId="2" borderId="21" xfId="6" applyNumberFormat="1" applyFont="1" applyFill="1" applyBorder="1" applyAlignment="1">
      <alignment horizontal="center" vertical="top" wrapText="1"/>
    </xf>
    <xf numFmtId="9" fontId="15" fillId="2" borderId="15" xfId="6" applyNumberFormat="1" applyFont="1" applyFill="1" applyBorder="1" applyAlignment="1">
      <alignment horizontal="center" vertical="top" wrapText="1"/>
    </xf>
    <xf numFmtId="9" fontId="15" fillId="2" borderId="19" xfId="6" applyNumberFormat="1" applyFont="1" applyFill="1" applyBorder="1" applyAlignment="1">
      <alignment horizontal="center" vertical="top" wrapText="1"/>
    </xf>
    <xf numFmtId="9" fontId="50" fillId="2" borderId="15" xfId="1" applyNumberFormat="1" applyFont="1" applyFill="1" applyBorder="1" applyAlignment="1">
      <alignment horizontal="center"/>
    </xf>
    <xf numFmtId="9" fontId="50" fillId="2" borderId="19" xfId="1" applyNumberFormat="1" applyFont="1" applyFill="1" applyBorder="1" applyAlignment="1">
      <alignment horizontal="center"/>
    </xf>
    <xf numFmtId="9" fontId="50" fillId="0" borderId="21" xfId="1" applyNumberFormat="1" applyFont="1" applyFill="1" applyBorder="1" applyAlignment="1">
      <alignment horizontal="center"/>
    </xf>
    <xf numFmtId="9" fontId="50" fillId="2" borderId="21" xfId="1" applyNumberFormat="1" applyFont="1" applyFill="1" applyBorder="1" applyAlignment="1">
      <alignment horizontal="center"/>
    </xf>
    <xf numFmtId="9" fontId="15" fillId="0" borderId="22" xfId="6" applyNumberFormat="1" applyFont="1" applyFill="1" applyBorder="1" applyAlignment="1">
      <alignment horizontal="center" vertical="top" wrapText="1"/>
    </xf>
    <xf numFmtId="9" fontId="15" fillId="0" borderId="16" xfId="6" applyNumberFormat="1" applyFont="1" applyFill="1" applyBorder="1" applyAlignment="1">
      <alignment horizontal="center" vertical="top" wrapText="1"/>
    </xf>
    <xf numFmtId="9" fontId="15" fillId="0" borderId="17" xfId="6" applyNumberFormat="1" applyFont="1" applyFill="1" applyBorder="1" applyAlignment="1">
      <alignment horizontal="center" vertical="top" wrapText="1"/>
    </xf>
    <xf numFmtId="9" fontId="50" fillId="0" borderId="17" xfId="1" applyNumberFormat="1" applyFont="1" applyFill="1" applyBorder="1" applyAlignment="1">
      <alignment horizontal="center"/>
    </xf>
    <xf numFmtId="9" fontId="15" fillId="2" borderId="22" xfId="6" applyNumberFormat="1" applyFont="1" applyFill="1" applyBorder="1" applyAlignment="1">
      <alignment horizontal="center" vertical="top" wrapText="1"/>
    </xf>
    <xf numFmtId="9" fontId="15" fillId="2" borderId="16" xfId="6" applyNumberFormat="1" applyFont="1" applyFill="1" applyBorder="1" applyAlignment="1">
      <alignment horizontal="center" vertical="top" wrapText="1"/>
    </xf>
    <xf numFmtId="9" fontId="15" fillId="2" borderId="17" xfId="6" applyNumberFormat="1" applyFont="1" applyFill="1" applyBorder="1" applyAlignment="1">
      <alignment horizontal="center" vertical="top" wrapText="1"/>
    </xf>
    <xf numFmtId="9" fontId="50" fillId="2" borderId="16" xfId="1" applyNumberFormat="1" applyFont="1" applyFill="1" applyBorder="1" applyAlignment="1">
      <alignment horizontal="center"/>
    </xf>
    <xf numFmtId="9" fontId="50" fillId="2" borderId="17" xfId="1" applyNumberFormat="1" applyFont="1" applyFill="1" applyBorder="1" applyAlignment="1">
      <alignment horizontal="center"/>
    </xf>
    <xf numFmtId="9" fontId="50" fillId="2" borderId="22" xfId="1" applyNumberFormat="1" applyFont="1" applyFill="1" applyBorder="1" applyAlignment="1">
      <alignment horizontal="center"/>
    </xf>
    <xf numFmtId="0" fontId="54" fillId="0" borderId="26" xfId="1" applyFont="1" applyFill="1" applyBorder="1" applyAlignment="1">
      <alignment wrapText="1"/>
    </xf>
    <xf numFmtId="9" fontId="4" fillId="0" borderId="25" xfId="3" applyNumberFormat="1" applyFont="1" applyFill="1" applyBorder="1" applyAlignment="1">
      <alignment horizontal="center" vertical="top" wrapText="1"/>
    </xf>
    <xf numFmtId="9" fontId="4" fillId="0" borderId="26" xfId="3" applyNumberFormat="1" applyFont="1" applyFill="1" applyBorder="1" applyAlignment="1">
      <alignment horizontal="center" vertical="top" wrapText="1"/>
    </xf>
    <xf numFmtId="9" fontId="58" fillId="0" borderId="26" xfId="3" applyNumberFormat="1" applyFont="1" applyFill="1" applyBorder="1" applyAlignment="1">
      <alignment horizontal="center" vertical="top" wrapText="1"/>
    </xf>
    <xf numFmtId="9" fontId="4" fillId="0" borderId="15" xfId="6" applyNumberFormat="1" applyFont="1" applyFill="1" applyBorder="1" applyAlignment="1">
      <alignment horizontal="center" vertical="top" wrapText="1"/>
    </xf>
    <xf numFmtId="9" fontId="4" fillId="0" borderId="19" xfId="6" applyNumberFormat="1" applyFont="1" applyFill="1" applyBorder="1" applyAlignment="1">
      <alignment horizontal="center" vertical="top" wrapText="1"/>
    </xf>
    <xf numFmtId="9" fontId="4" fillId="0" borderId="16" xfId="6" applyNumberFormat="1" applyFont="1" applyFill="1" applyBorder="1" applyAlignment="1">
      <alignment horizontal="center" vertical="top" wrapText="1"/>
    </xf>
    <xf numFmtId="9" fontId="4" fillId="0" borderId="17" xfId="6" applyNumberFormat="1" applyFont="1" applyFill="1" applyBorder="1" applyAlignment="1">
      <alignment horizontal="center" vertical="top" wrapText="1"/>
    </xf>
    <xf numFmtId="0" fontId="50" fillId="0" borderId="26" xfId="1" applyFont="1" applyBorder="1" applyAlignment="1">
      <alignment horizontal="center"/>
    </xf>
    <xf numFmtId="0" fontId="50" fillId="0" borderId="24" xfId="1" applyFont="1" applyBorder="1" applyAlignment="1">
      <alignment horizontal="center"/>
    </xf>
    <xf numFmtId="0" fontId="50" fillId="0" borderId="29" xfId="1" applyFont="1" applyBorder="1" applyAlignment="1">
      <alignment horizontal="center"/>
    </xf>
    <xf numFmtId="0" fontId="50" fillId="0" borderId="18" xfId="1" applyFont="1" applyBorder="1" applyAlignment="1">
      <alignment horizontal="center"/>
    </xf>
    <xf numFmtId="0" fontId="50" fillId="0" borderId="20" xfId="1" applyFont="1" applyBorder="1" applyAlignment="1">
      <alignment horizontal="center"/>
    </xf>
    <xf numFmtId="0" fontId="50" fillId="0" borderId="28" xfId="1" applyFont="1" applyBorder="1" applyAlignment="1">
      <alignment horizontal="center"/>
    </xf>
    <xf numFmtId="0" fontId="50" fillId="0" borderId="17" xfId="1" applyFont="1" applyBorder="1" applyAlignment="1">
      <alignment horizontal="center"/>
    </xf>
    <xf numFmtId="0" fontId="50" fillId="0" borderId="22" xfId="1" applyFont="1" applyBorder="1" applyAlignment="1">
      <alignment horizontal="center"/>
    </xf>
    <xf numFmtId="180" fontId="50" fillId="0" borderId="26" xfId="1" applyNumberFormat="1" applyFont="1" applyBorder="1" applyAlignment="1">
      <alignment horizontal="center"/>
    </xf>
    <xf numFmtId="180" fontId="50" fillId="0" borderId="24" xfId="1" applyNumberFormat="1" applyFont="1" applyBorder="1" applyAlignment="1">
      <alignment horizontal="center"/>
    </xf>
    <xf numFmtId="180" fontId="50" fillId="0" borderId="18" xfId="1" applyNumberFormat="1" applyFont="1" applyBorder="1" applyAlignment="1">
      <alignment horizontal="center"/>
    </xf>
    <xf numFmtId="180" fontId="50" fillId="0" borderId="20" xfId="1" applyNumberFormat="1" applyFont="1" applyBorder="1" applyAlignment="1">
      <alignment horizontal="center"/>
    </xf>
    <xf numFmtId="180" fontId="50" fillId="0" borderId="17" xfId="1" applyNumberFormat="1" applyFont="1" applyBorder="1" applyAlignment="1">
      <alignment horizontal="center"/>
    </xf>
    <xf numFmtId="180" fontId="50" fillId="0" borderId="22" xfId="1" applyNumberFormat="1" applyFont="1" applyBorder="1" applyAlignment="1">
      <alignment horizontal="center"/>
    </xf>
    <xf numFmtId="0" fontId="50" fillId="0" borderId="0" xfId="1" applyFont="1" applyAlignment="1">
      <alignment horizontal="center"/>
    </xf>
    <xf numFmtId="0" fontId="53" fillId="0" borderId="0" xfId="0" applyFont="1" applyAlignment="1">
      <alignment wrapText="1"/>
    </xf>
    <xf numFmtId="0" fontId="4" fillId="0" borderId="0" xfId="0" applyFont="1" applyBorder="1"/>
    <xf numFmtId="0" fontId="59" fillId="0" borderId="0" xfId="0" applyFont="1" applyBorder="1"/>
    <xf numFmtId="0" fontId="59" fillId="0" borderId="0" xfId="0" applyFont="1" applyFill="1" applyBorder="1"/>
    <xf numFmtId="0" fontId="51" fillId="0" borderId="0" xfId="0" applyFont="1" applyFill="1" applyBorder="1" applyAlignment="1">
      <alignment horizontal="center" vertical="center"/>
    </xf>
    <xf numFmtId="0" fontId="50" fillId="41" borderId="21" xfId="0" applyFont="1" applyFill="1" applyBorder="1" applyAlignment="1">
      <alignment horizontal="center" vertical="center"/>
    </xf>
    <xf numFmtId="0" fontId="54" fillId="43" borderId="19" xfId="0" applyFont="1" applyFill="1" applyBorder="1" applyAlignment="1">
      <alignment horizontal="center" vertical="center"/>
    </xf>
    <xf numFmtId="0" fontId="50" fillId="0" borderId="0" xfId="0" applyFont="1" applyFill="1" applyBorder="1" applyAlignment="1">
      <alignment horizontal="center" vertical="center"/>
    </xf>
    <xf numFmtId="179" fontId="4" fillId="0" borderId="27" xfId="0" applyNumberFormat="1" applyFont="1" applyFill="1" applyBorder="1"/>
    <xf numFmtId="3" fontId="4" fillId="0" borderId="21" xfId="0" applyNumberFormat="1" applyFont="1" applyBorder="1"/>
    <xf numFmtId="0" fontId="4" fillId="0" borderId="19" xfId="0" applyFont="1" applyBorder="1"/>
    <xf numFmtId="0" fontId="4" fillId="0" borderId="21" xfId="0" applyFont="1" applyFill="1" applyBorder="1"/>
    <xf numFmtId="173" fontId="4" fillId="0" borderId="19" xfId="0" applyNumberFormat="1" applyFont="1" applyBorder="1"/>
    <xf numFmtId="179" fontId="4" fillId="0" borderId="0" xfId="0" applyNumberFormat="1" applyFont="1" applyFill="1" applyBorder="1"/>
    <xf numFmtId="3" fontId="4" fillId="0" borderId="20" xfId="0" applyNumberFormat="1" applyFont="1" applyBorder="1"/>
    <xf numFmtId="0" fontId="4" fillId="0" borderId="18" xfId="0" applyFont="1" applyBorder="1"/>
    <xf numFmtId="0" fontId="4" fillId="0" borderId="20" xfId="0" applyFont="1" applyFill="1" applyBorder="1"/>
    <xf numFmtId="173" fontId="4" fillId="0" borderId="18" xfId="0" applyNumberFormat="1" applyFont="1" applyBorder="1"/>
    <xf numFmtId="3" fontId="4" fillId="0" borderId="22" xfId="0" applyNumberFormat="1" applyFont="1" applyBorder="1"/>
    <xf numFmtId="0" fontId="4" fillId="0" borderId="17" xfId="0" applyFont="1" applyBorder="1"/>
    <xf numFmtId="0" fontId="4" fillId="0" borderId="22" xfId="0" applyFont="1" applyFill="1" applyBorder="1"/>
    <xf numFmtId="173" fontId="4" fillId="0" borderId="17" xfId="0" applyNumberFormat="1" applyFont="1" applyBorder="1"/>
    <xf numFmtId="179" fontId="40" fillId="0" borderId="23" xfId="0" applyNumberFormat="1" applyFont="1" applyFill="1" applyBorder="1"/>
    <xf numFmtId="3" fontId="40" fillId="0" borderId="22" xfId="0" applyNumberFormat="1" applyFont="1" applyBorder="1"/>
    <xf numFmtId="0" fontId="40" fillId="0" borderId="17" xfId="0" applyFont="1" applyBorder="1"/>
    <xf numFmtId="0" fontId="40" fillId="0" borderId="0" xfId="0" applyFont="1" applyBorder="1"/>
    <xf numFmtId="0" fontId="40" fillId="0" borderId="22" xfId="0" applyFont="1" applyFill="1" applyBorder="1"/>
    <xf numFmtId="179" fontId="40" fillId="0" borderId="17" xfId="0" applyNumberFormat="1" applyFont="1" applyBorder="1"/>
    <xf numFmtId="179" fontId="40" fillId="0" borderId="0" xfId="0" applyNumberFormat="1" applyFont="1" applyFill="1" applyBorder="1" applyAlignment="1">
      <alignment horizontal="left"/>
    </xf>
    <xf numFmtId="0" fontId="4" fillId="0" borderId="0" xfId="0" applyFont="1" applyFill="1" applyBorder="1"/>
    <xf numFmtId="1" fontId="4" fillId="0" borderId="21" xfId="0" applyNumberFormat="1" applyFont="1" applyBorder="1"/>
    <xf numFmtId="1" fontId="4" fillId="0" borderId="20" xfId="0" applyNumberFormat="1" applyFont="1" applyBorder="1"/>
    <xf numFmtId="1" fontId="40" fillId="0" borderId="24" xfId="0" applyNumberFormat="1" applyFont="1" applyBorder="1"/>
    <xf numFmtId="179" fontId="40" fillId="0" borderId="26" xfId="0" applyNumberFormat="1" applyFont="1" applyBorder="1"/>
    <xf numFmtId="0" fontId="40" fillId="0" borderId="24" xfId="0" applyFont="1" applyFill="1" applyBorder="1"/>
    <xf numFmtId="0" fontId="51" fillId="3" borderId="0" xfId="0" applyFont="1" applyFill="1" applyBorder="1" applyAlignment="1">
      <alignment horizontal="center" vertical="center" textRotation="90"/>
    </xf>
    <xf numFmtId="179" fontId="40" fillId="0" borderId="24" xfId="0" applyNumberFormat="1" applyFont="1" applyFill="1" applyBorder="1"/>
    <xf numFmtId="3" fontId="40" fillId="0" borderId="24" xfId="0" applyNumberFormat="1" applyFont="1" applyBorder="1"/>
    <xf numFmtId="0" fontId="40" fillId="0" borderId="26" xfId="0" applyFont="1" applyBorder="1"/>
    <xf numFmtId="0" fontId="4" fillId="0" borderId="0" xfId="0" applyFont="1" applyBorder="1" applyAlignment="1">
      <alignment vertical="center" textRotation="90"/>
    </xf>
    <xf numFmtId="179" fontId="40" fillId="0" borderId="0" xfId="0" applyNumberFormat="1" applyFont="1" applyFill="1" applyBorder="1"/>
    <xf numFmtId="179" fontId="4" fillId="0" borderId="21" xfId="0" applyNumberFormat="1" applyFont="1" applyFill="1" applyBorder="1"/>
    <xf numFmtId="179" fontId="4" fillId="0" borderId="20" xfId="0" applyNumberFormat="1" applyFont="1" applyFill="1" applyBorder="1"/>
    <xf numFmtId="179" fontId="4" fillId="0" borderId="22" xfId="0" applyNumberFormat="1" applyFont="1" applyFill="1" applyBorder="1" applyAlignment="1">
      <alignment wrapText="1"/>
    </xf>
    <xf numFmtId="179" fontId="4" fillId="0" borderId="19" xfId="0" applyNumberFormat="1" applyFont="1" applyBorder="1"/>
    <xf numFmtId="179" fontId="4" fillId="0" borderId="18" xfId="0" applyNumberFormat="1" applyFont="1" applyBorder="1"/>
    <xf numFmtId="0" fontId="40" fillId="0" borderId="0" xfId="0" applyFont="1" applyFill="1" applyBorder="1"/>
    <xf numFmtId="0" fontId="51" fillId="0" borderId="0" xfId="0" applyFont="1" applyFill="1" applyAlignment="1">
      <alignment horizontal="center" vertical="center"/>
    </xf>
    <xf numFmtId="0" fontId="50" fillId="41" borderId="20" xfId="0" applyFont="1" applyFill="1" applyBorder="1" applyAlignment="1">
      <alignment horizontal="center" vertical="center"/>
    </xf>
    <xf numFmtId="0" fontId="54" fillId="43" borderId="18" xfId="0" applyFont="1" applyFill="1" applyBorder="1" applyAlignment="1">
      <alignment horizontal="center" vertical="center"/>
    </xf>
    <xf numFmtId="0" fontId="50" fillId="0" borderId="0" xfId="0" applyFont="1" applyFill="1" applyAlignment="1">
      <alignment horizontal="center" vertical="center"/>
    </xf>
    <xf numFmtId="0" fontId="50" fillId="0" borderId="0" xfId="0" applyFont="1" applyFill="1"/>
    <xf numFmtId="0" fontId="50" fillId="0" borderId="27" xfId="0" applyFont="1" applyBorder="1"/>
    <xf numFmtId="0" fontId="50" fillId="0" borderId="19" xfId="0" applyFont="1" applyBorder="1"/>
    <xf numFmtId="0" fontId="50" fillId="0" borderId="21" xfId="0" applyFont="1" applyBorder="1"/>
    <xf numFmtId="0" fontId="54" fillId="0" borderId="0" xfId="0" applyFont="1"/>
    <xf numFmtId="0" fontId="50" fillId="0" borderId="29" xfId="0" applyFont="1" applyBorder="1"/>
    <xf numFmtId="0" fontId="50" fillId="0" borderId="18" xfId="0" applyFont="1" applyBorder="1"/>
    <xf numFmtId="0" fontId="50" fillId="0" borderId="20" xfId="0" applyFont="1" applyBorder="1"/>
    <xf numFmtId="0" fontId="54" fillId="0" borderId="28" xfId="0" applyFont="1" applyBorder="1"/>
    <xf numFmtId="0" fontId="54" fillId="0" borderId="17" xfId="0" applyFont="1" applyBorder="1"/>
    <xf numFmtId="0" fontId="54" fillId="0" borderId="0" xfId="0" applyFont="1" applyFill="1"/>
    <xf numFmtId="0" fontId="54" fillId="0" borderId="22" xfId="0" applyFont="1" applyBorder="1"/>
    <xf numFmtId="0" fontId="54" fillId="0" borderId="23" xfId="0" applyFont="1" applyBorder="1"/>
    <xf numFmtId="9" fontId="54" fillId="0" borderId="26" xfId="349" applyFont="1" applyBorder="1"/>
    <xf numFmtId="9" fontId="54" fillId="0" borderId="24" xfId="349" applyFont="1" applyBorder="1"/>
    <xf numFmtId="0" fontId="50" fillId="0" borderId="28" xfId="0" applyFont="1" applyBorder="1"/>
    <xf numFmtId="0" fontId="50" fillId="0" borderId="17" xfId="0" applyFont="1" applyBorder="1"/>
    <xf numFmtId="0" fontId="50" fillId="0" borderId="22" xfId="0" applyFont="1" applyBorder="1"/>
    <xf numFmtId="0" fontId="50" fillId="0" borderId="23" xfId="0" applyFont="1" applyBorder="1"/>
    <xf numFmtId="0" fontId="50" fillId="0" borderId="26" xfId="0" applyFont="1" applyBorder="1"/>
    <xf numFmtId="0" fontId="50" fillId="0" borderId="24" xfId="0" applyFont="1" applyBorder="1"/>
    <xf numFmtId="0" fontId="54" fillId="0" borderId="26" xfId="0" applyFont="1" applyBorder="1"/>
    <xf numFmtId="0" fontId="54" fillId="0" borderId="24" xfId="0" applyFont="1" applyBorder="1"/>
    <xf numFmtId="0" fontId="54" fillId="0" borderId="27" xfId="0" applyFont="1" applyBorder="1"/>
    <xf numFmtId="0" fontId="54" fillId="0" borderId="24" xfId="0" applyFont="1" applyFill="1" applyBorder="1"/>
    <xf numFmtId="0" fontId="53" fillId="0" borderId="0" xfId="0" applyFont="1" applyAlignment="1">
      <alignment vertical="top" wrapText="1"/>
    </xf>
    <xf numFmtId="0" fontId="60" fillId="0" borderId="0" xfId="0" applyFont="1" applyAlignment="1">
      <alignment horizontal="left" wrapText="1"/>
    </xf>
    <xf numFmtId="0" fontId="4" fillId="0" borderId="0" xfId="0" applyFont="1"/>
    <xf numFmtId="0" fontId="61" fillId="0" borderId="0" xfId="350" quotePrefix="1" applyFont="1"/>
    <xf numFmtId="0" fontId="61" fillId="0" borderId="0" xfId="350" applyFont="1"/>
    <xf numFmtId="0" fontId="62" fillId="0" borderId="0" xfId="0" applyFont="1"/>
    <xf numFmtId="0" fontId="56" fillId="0" borderId="25" xfId="0" applyFont="1" applyBorder="1" applyAlignment="1">
      <alignment horizontal="left" vertical="center" wrapText="1"/>
    </xf>
    <xf numFmtId="0" fontId="54" fillId="0" borderId="19" xfId="0" applyFont="1" applyBorder="1" applyAlignment="1">
      <alignment horizontal="right"/>
    </xf>
    <xf numFmtId="0" fontId="54" fillId="0" borderId="0" xfId="0" applyFont="1" applyFill="1" applyAlignment="1">
      <alignment horizontal="right"/>
    </xf>
    <xf numFmtId="0" fontId="54" fillId="0" borderId="21" xfId="0" applyFont="1" applyBorder="1" applyAlignment="1">
      <alignment horizontal="right"/>
    </xf>
    <xf numFmtId="181" fontId="54" fillId="0" borderId="22" xfId="0" applyNumberFormat="1" applyFont="1" applyBorder="1" applyAlignment="1">
      <alignment horizontal="right"/>
    </xf>
    <xf numFmtId="0" fontId="54" fillId="0" borderId="17" xfId="0" applyFont="1" applyBorder="1" applyAlignment="1">
      <alignment horizontal="right"/>
    </xf>
    <xf numFmtId="0" fontId="54" fillId="0" borderId="22" xfId="0" applyFont="1" applyBorder="1" applyAlignment="1">
      <alignment horizontal="right"/>
    </xf>
    <xf numFmtId="180" fontId="50" fillId="0" borderId="20" xfId="349" applyNumberFormat="1" applyFont="1" applyBorder="1" applyAlignment="1">
      <alignment horizontal="right" vertical="center"/>
    </xf>
    <xf numFmtId="180" fontId="50" fillId="0" borderId="18" xfId="349" applyNumberFormat="1" applyFont="1" applyBorder="1" applyAlignment="1">
      <alignment horizontal="right" vertical="center"/>
    </xf>
    <xf numFmtId="180" fontId="50" fillId="0" borderId="0" xfId="349" applyNumberFormat="1" applyFont="1" applyFill="1" applyBorder="1" applyAlignment="1">
      <alignment horizontal="right" vertical="center"/>
    </xf>
    <xf numFmtId="180" fontId="50" fillId="0" borderId="18" xfId="0" applyNumberFormat="1" applyFont="1" applyBorder="1" applyAlignment="1">
      <alignment horizontal="right" vertical="center"/>
    </xf>
    <xf numFmtId="0" fontId="50" fillId="0" borderId="0" xfId="0" applyFont="1" applyFill="1" applyBorder="1" applyAlignment="1">
      <alignment horizontal="right" vertical="center"/>
    </xf>
    <xf numFmtId="180" fontId="50" fillId="0" borderId="20" xfId="0" applyNumberFormat="1" applyFont="1" applyBorder="1" applyAlignment="1">
      <alignment horizontal="right" vertical="center"/>
    </xf>
    <xf numFmtId="180" fontId="50" fillId="0" borderId="22" xfId="349" applyNumberFormat="1" applyFont="1" applyFill="1" applyBorder="1" applyAlignment="1">
      <alignment horizontal="right" vertical="center"/>
    </xf>
    <xf numFmtId="180" fontId="50" fillId="0" borderId="22" xfId="349" applyNumberFormat="1" applyFont="1" applyBorder="1" applyAlignment="1">
      <alignment horizontal="right" vertical="center"/>
    </xf>
    <xf numFmtId="180" fontId="50" fillId="0" borderId="17" xfId="349" applyNumberFormat="1" applyFont="1" applyBorder="1" applyAlignment="1">
      <alignment horizontal="right" vertical="center"/>
    </xf>
    <xf numFmtId="0" fontId="50" fillId="2" borderId="22" xfId="0" applyFont="1" applyFill="1" applyBorder="1" applyAlignment="1">
      <alignment horizontal="right" vertical="center"/>
    </xf>
    <xf numFmtId="0" fontId="50" fillId="2" borderId="17" xfId="0" applyFont="1" applyFill="1" applyBorder="1" applyAlignment="1">
      <alignment horizontal="right" vertical="center"/>
    </xf>
    <xf numFmtId="0" fontId="50" fillId="0" borderId="22" xfId="0" applyFont="1" applyBorder="1" applyAlignment="1">
      <alignment horizontal="right" vertical="center"/>
    </xf>
    <xf numFmtId="0" fontId="54" fillId="0" borderId="22" xfId="0" applyFont="1" applyBorder="1" applyAlignment="1">
      <alignment horizontal="right" vertical="center"/>
    </xf>
    <xf numFmtId="0" fontId="54" fillId="0" borderId="17" xfId="0" applyFont="1" applyBorder="1" applyAlignment="1">
      <alignment horizontal="right" vertical="center"/>
    </xf>
    <xf numFmtId="9" fontId="50" fillId="0" borderId="17" xfId="0" applyNumberFormat="1" applyFont="1" applyBorder="1" applyAlignment="1">
      <alignment horizontal="right" vertical="center"/>
    </xf>
    <xf numFmtId="0" fontId="54" fillId="0" borderId="27" xfId="1" applyFont="1" applyBorder="1"/>
    <xf numFmtId="0" fontId="50" fillId="0" borderId="19" xfId="1" applyFont="1" applyBorder="1" applyAlignment="1">
      <alignment horizontal="center"/>
    </xf>
    <xf numFmtId="0" fontId="50" fillId="0" borderId="21" xfId="1" applyFont="1" applyBorder="1" applyAlignment="1">
      <alignment horizontal="center"/>
    </xf>
    <xf numFmtId="0" fontId="53" fillId="0" borderId="28" xfId="0" applyFont="1" applyBorder="1" applyAlignment="1">
      <alignment horizontal="right" vertical="center"/>
    </xf>
    <xf numFmtId="178" fontId="4" fillId="0" borderId="22" xfId="0" applyNumberFormat="1" applyFont="1" applyBorder="1"/>
    <xf numFmtId="9" fontId="50" fillId="0" borderId="20" xfId="0" applyNumberFormat="1" applyFont="1" applyFill="1" applyBorder="1" applyAlignment="1">
      <alignment vertical="center"/>
    </xf>
    <xf numFmtId="180" fontId="50" fillId="0" borderId="20" xfId="349" applyNumberFormat="1" applyFont="1" applyFill="1" applyBorder="1" applyAlignment="1">
      <alignment horizontal="right" vertical="center"/>
    </xf>
    <xf numFmtId="0" fontId="50" fillId="0" borderId="22" xfId="0" applyFont="1" applyFill="1" applyBorder="1" applyAlignment="1">
      <alignment vertical="center"/>
    </xf>
    <xf numFmtId="180" fontId="50" fillId="0" borderId="22" xfId="0" applyNumberFormat="1" applyFont="1" applyFill="1" applyBorder="1" applyAlignment="1">
      <alignment horizontal="right" vertical="center"/>
    </xf>
    <xf numFmtId="0" fontId="54" fillId="0" borderId="22" xfId="0" applyFont="1" applyFill="1" applyBorder="1" applyAlignment="1">
      <alignment horizontal="right" vertical="center"/>
    </xf>
    <xf numFmtId="0" fontId="56" fillId="0" borderId="25" xfId="0" applyFont="1" applyFill="1" applyBorder="1" applyAlignment="1">
      <alignment horizontal="center" vertical="center" wrapText="1"/>
    </xf>
    <xf numFmtId="0" fontId="50" fillId="0" borderId="24" xfId="1" applyFont="1" applyFill="1" applyBorder="1" applyAlignment="1">
      <alignment horizontal="center"/>
    </xf>
    <xf numFmtId="0" fontId="50" fillId="0" borderId="20" xfId="1" applyFont="1" applyFill="1" applyBorder="1" applyAlignment="1">
      <alignment horizontal="center"/>
    </xf>
    <xf numFmtId="0" fontId="50" fillId="0" borderId="22" xfId="1" applyFont="1" applyFill="1" applyBorder="1" applyAlignment="1">
      <alignment horizontal="center"/>
    </xf>
    <xf numFmtId="180" fontId="50" fillId="0" borderId="24" xfId="1" applyNumberFormat="1" applyFont="1" applyFill="1" applyBorder="1" applyAlignment="1">
      <alignment horizontal="center"/>
    </xf>
    <xf numFmtId="180" fontId="50" fillId="0" borderId="20" xfId="1" applyNumberFormat="1" applyFont="1" applyFill="1" applyBorder="1" applyAlignment="1">
      <alignment horizontal="center"/>
    </xf>
    <xf numFmtId="180" fontId="50" fillId="0" borderId="22" xfId="1" applyNumberFormat="1" applyFont="1" applyFill="1" applyBorder="1" applyAlignment="1">
      <alignment horizontal="center"/>
    </xf>
    <xf numFmtId="0" fontId="50" fillId="0" borderId="21" xfId="1" applyFont="1" applyFill="1" applyBorder="1" applyAlignment="1">
      <alignment horizontal="center"/>
    </xf>
    <xf numFmtId="3" fontId="40" fillId="0" borderId="22" xfId="0" applyNumberFormat="1" applyFont="1" applyFill="1" applyBorder="1"/>
    <xf numFmtId="3" fontId="40" fillId="0" borderId="24" xfId="0" applyNumberFormat="1" applyFont="1" applyFill="1" applyBorder="1"/>
    <xf numFmtId="173" fontId="4" fillId="0" borderId="20" xfId="0" applyNumberFormat="1" applyFont="1" applyFill="1" applyBorder="1"/>
    <xf numFmtId="0" fontId="50" fillId="0" borderId="21" xfId="0" applyFont="1" applyFill="1" applyBorder="1"/>
    <xf numFmtId="0" fontId="50" fillId="0" borderId="20" xfId="0" applyFont="1" applyFill="1" applyBorder="1"/>
    <xf numFmtId="0" fontId="54" fillId="0" borderId="22" xfId="0" applyFont="1" applyFill="1" applyBorder="1"/>
    <xf numFmtId="9" fontId="54" fillId="0" borderId="24" xfId="349" applyFont="1" applyFill="1" applyBorder="1"/>
    <xf numFmtId="0" fontId="50" fillId="0" borderId="20" xfId="0" applyFont="1" applyFill="1" applyBorder="1" applyAlignment="1">
      <alignment horizontal="right"/>
    </xf>
    <xf numFmtId="0" fontId="50" fillId="0" borderId="22" xfId="0" applyFont="1" applyFill="1" applyBorder="1"/>
    <xf numFmtId="0" fontId="50" fillId="0" borderId="24" xfId="0" applyFont="1" applyFill="1" applyBorder="1"/>
    <xf numFmtId="0" fontId="54" fillId="0" borderId="21" xfId="0" applyFont="1" applyFill="1" applyBorder="1" applyAlignment="1">
      <alignment horizontal="right"/>
    </xf>
    <xf numFmtId="181" fontId="54" fillId="0" borderId="22" xfId="0" applyNumberFormat="1" applyFont="1" applyFill="1" applyBorder="1" applyAlignment="1">
      <alignment horizontal="right"/>
    </xf>
    <xf numFmtId="0" fontId="50" fillId="0" borderId="0" xfId="0" applyFont="1" applyAlignment="1">
      <alignment horizontal="left" wrapText="1"/>
    </xf>
    <xf numFmtId="0" fontId="50" fillId="0" borderId="0" xfId="0" applyFont="1" applyAlignment="1">
      <alignment horizontal="left"/>
    </xf>
    <xf numFmtId="0" fontId="50" fillId="0" borderId="0" xfId="0" applyFont="1" applyBorder="1" applyAlignment="1">
      <alignment horizontal="center" vertical="center"/>
    </xf>
    <xf numFmtId="0" fontId="54" fillId="43" borderId="18" xfId="0" applyFont="1" applyFill="1" applyBorder="1" applyAlignment="1">
      <alignment horizontal="center" vertical="center" wrapText="1"/>
    </xf>
    <xf numFmtId="0" fontId="53" fillId="0" borderId="0" xfId="0" applyFont="1" applyAlignment="1">
      <alignment horizontal="center" vertical="top" wrapText="1"/>
    </xf>
    <xf numFmtId="0" fontId="54" fillId="0" borderId="18" xfId="0" applyFont="1" applyFill="1" applyBorder="1" applyAlignment="1">
      <alignment vertical="center"/>
    </xf>
    <xf numFmtId="9" fontId="50" fillId="0" borderId="18" xfId="0" applyNumberFormat="1" applyFont="1" applyFill="1" applyBorder="1" applyAlignment="1">
      <alignment vertical="center"/>
    </xf>
    <xf numFmtId="0" fontId="54" fillId="0" borderId="19" xfId="0" applyFont="1" applyFill="1" applyBorder="1" applyAlignment="1">
      <alignment vertical="center"/>
    </xf>
    <xf numFmtId="180" fontId="50" fillId="0" borderId="18" xfId="349" applyNumberFormat="1" applyFont="1" applyFill="1" applyBorder="1" applyAlignment="1">
      <alignment horizontal="right" vertical="center"/>
    </xf>
    <xf numFmtId="180" fontId="50" fillId="0" borderId="17" xfId="349" applyNumberFormat="1" applyFont="1" applyFill="1" applyBorder="1" applyAlignment="1">
      <alignment horizontal="right" vertical="center"/>
    </xf>
    <xf numFmtId="0" fontId="50" fillId="0" borderId="18" xfId="0" applyFont="1" applyFill="1" applyBorder="1" applyAlignment="1">
      <alignment vertical="center"/>
    </xf>
    <xf numFmtId="0" fontId="50" fillId="0" borderId="17" xfId="0" applyFont="1" applyFill="1" applyBorder="1" applyAlignment="1">
      <alignment vertical="center"/>
    </xf>
    <xf numFmtId="180" fontId="50" fillId="0" borderId="17" xfId="0" applyNumberFormat="1" applyFont="1" applyFill="1" applyBorder="1" applyAlignment="1">
      <alignment horizontal="right" vertical="center"/>
    </xf>
    <xf numFmtId="180" fontId="50" fillId="0" borderId="18" xfId="0" applyNumberFormat="1" applyFont="1" applyFill="1" applyBorder="1" applyAlignment="1">
      <alignment horizontal="right" vertical="center"/>
    </xf>
    <xf numFmtId="9" fontId="50" fillId="0" borderId="17" xfId="0" applyNumberFormat="1" applyFont="1" applyFill="1" applyBorder="1" applyAlignment="1">
      <alignment horizontal="right" vertical="center"/>
    </xf>
    <xf numFmtId="0" fontId="54" fillId="0" borderId="17" xfId="0" applyFont="1" applyFill="1" applyBorder="1" applyAlignment="1">
      <alignment vertical="center"/>
    </xf>
    <xf numFmtId="9" fontId="15" fillId="0" borderId="26" xfId="3" applyNumberFormat="1" applyFont="1" applyFill="1" applyBorder="1" applyAlignment="1">
      <alignment horizontal="center" vertical="top" wrapText="1"/>
    </xf>
    <xf numFmtId="0" fontId="50" fillId="0" borderId="26" xfId="1" applyFont="1" applyFill="1" applyBorder="1" applyAlignment="1">
      <alignment horizontal="center"/>
    </xf>
    <xf numFmtId="0" fontId="50" fillId="0" borderId="18" xfId="1" applyFont="1" applyFill="1" applyBorder="1" applyAlignment="1">
      <alignment horizontal="center"/>
    </xf>
    <xf numFmtId="0" fontId="50" fillId="0" borderId="17" xfId="1" applyFont="1" applyFill="1" applyBorder="1" applyAlignment="1">
      <alignment horizontal="center"/>
    </xf>
    <xf numFmtId="180" fontId="50" fillId="0" borderId="26" xfId="1" applyNumberFormat="1" applyFont="1" applyFill="1" applyBorder="1" applyAlignment="1">
      <alignment horizontal="center"/>
    </xf>
    <xf numFmtId="180" fontId="50" fillId="0" borderId="18" xfId="1" applyNumberFormat="1" applyFont="1" applyFill="1" applyBorder="1" applyAlignment="1">
      <alignment horizontal="center"/>
    </xf>
    <xf numFmtId="180" fontId="50" fillId="0" borderId="17" xfId="1" applyNumberFormat="1" applyFont="1" applyFill="1" applyBorder="1" applyAlignment="1">
      <alignment horizontal="center"/>
    </xf>
    <xf numFmtId="0" fontId="50" fillId="0" borderId="19" xfId="1" applyFont="1" applyFill="1" applyBorder="1" applyAlignment="1">
      <alignment horizontal="center"/>
    </xf>
    <xf numFmtId="173" fontId="4" fillId="0" borderId="19" xfId="0" applyNumberFormat="1" applyFont="1" applyFill="1" applyBorder="1"/>
    <xf numFmtId="173" fontId="4" fillId="0" borderId="18" xfId="0" applyNumberFormat="1" applyFont="1" applyFill="1" applyBorder="1"/>
    <xf numFmtId="173" fontId="4" fillId="0" borderId="17" xfId="0" applyNumberFormat="1" applyFont="1" applyFill="1" applyBorder="1"/>
    <xf numFmtId="179" fontId="40" fillId="0" borderId="17" xfId="0" applyNumberFormat="1" applyFont="1" applyFill="1" applyBorder="1"/>
    <xf numFmtId="179" fontId="40" fillId="0" borderId="26" xfId="0" applyNumberFormat="1" applyFont="1" applyFill="1" applyBorder="1"/>
    <xf numFmtId="1" fontId="4" fillId="0" borderId="26" xfId="0" applyNumberFormat="1" applyFont="1" applyFill="1" applyBorder="1"/>
    <xf numFmtId="179" fontId="4" fillId="0" borderId="19" xfId="0" applyNumberFormat="1" applyFont="1" applyFill="1" applyBorder="1"/>
    <xf numFmtId="179" fontId="4" fillId="0" borderId="18" xfId="0" applyNumberFormat="1" applyFont="1" applyFill="1" applyBorder="1"/>
    <xf numFmtId="0" fontId="50" fillId="0" borderId="19" xfId="0" applyFont="1" applyFill="1" applyBorder="1"/>
    <xf numFmtId="0" fontId="50" fillId="0" borderId="18" xfId="0" applyFont="1" applyFill="1" applyBorder="1"/>
    <xf numFmtId="0" fontId="54" fillId="0" borderId="17" xfId="0" applyFont="1" applyFill="1" applyBorder="1"/>
    <xf numFmtId="9" fontId="54" fillId="0" borderId="26" xfId="349" applyFont="1" applyFill="1" applyBorder="1"/>
    <xf numFmtId="9" fontId="50" fillId="0" borderId="0" xfId="349" applyFont="1" applyFill="1" applyBorder="1"/>
    <xf numFmtId="0" fontId="50" fillId="0" borderId="17" xfId="0" applyFont="1" applyFill="1" applyBorder="1"/>
    <xf numFmtId="0" fontId="50" fillId="0" borderId="26" xfId="0" applyFont="1" applyFill="1" applyBorder="1"/>
    <xf numFmtId="0" fontId="54" fillId="0" borderId="26" xfId="0" applyFont="1" applyFill="1" applyBorder="1"/>
    <xf numFmtId="0" fontId="54" fillId="0" borderId="19" xfId="0" applyFont="1" applyFill="1" applyBorder="1" applyAlignment="1">
      <alignment horizontal="right"/>
    </xf>
    <xf numFmtId="0" fontId="54" fillId="0" borderId="17" xfId="0" applyFont="1" applyFill="1" applyBorder="1" applyAlignment="1">
      <alignment horizontal="right"/>
    </xf>
    <xf numFmtId="180" fontId="50" fillId="2" borderId="22" xfId="0" applyNumberFormat="1" applyFont="1" applyFill="1" applyBorder="1" applyAlignment="1">
      <alignment horizontal="right" vertical="center"/>
    </xf>
    <xf numFmtId="0" fontId="54" fillId="0" borderId="30" xfId="1" applyFont="1" applyBorder="1"/>
    <xf numFmtId="0" fontId="54" fillId="0" borderId="31" xfId="1" applyFont="1" applyFill="1" applyBorder="1" applyAlignment="1">
      <alignment wrapText="1"/>
    </xf>
    <xf numFmtId="9" fontId="15" fillId="0" borderId="35" xfId="349" applyNumberFormat="1" applyFont="1" applyFill="1" applyBorder="1" applyAlignment="1">
      <alignment horizontal="center"/>
    </xf>
    <xf numFmtId="9" fontId="4" fillId="2" borderId="36" xfId="349" applyNumberFormat="1" applyFont="1" applyFill="1" applyBorder="1" applyAlignment="1">
      <alignment horizontal="center"/>
    </xf>
    <xf numFmtId="9" fontId="15" fillId="2" borderId="37" xfId="349" applyNumberFormat="1" applyFont="1" applyFill="1" applyBorder="1" applyAlignment="1">
      <alignment horizontal="center"/>
    </xf>
    <xf numFmtId="9" fontId="4" fillId="0" borderId="36" xfId="349" applyNumberFormat="1" applyFont="1" applyFill="1" applyBorder="1" applyAlignment="1">
      <alignment horizontal="center"/>
    </xf>
    <xf numFmtId="9" fontId="15" fillId="0" borderId="37" xfId="349" applyNumberFormat="1" applyFont="1" applyFill="1" applyBorder="1" applyAlignment="1">
      <alignment horizontal="center"/>
    </xf>
    <xf numFmtId="9" fontId="38" fillId="0" borderId="31" xfId="3" applyNumberFormat="1" applyFont="1" applyFill="1" applyBorder="1" applyAlignment="1">
      <alignment horizontal="center" vertical="top" wrapText="1"/>
    </xf>
    <xf numFmtId="9" fontId="50" fillId="0" borderId="16" xfId="1" applyNumberFormat="1" applyFont="1" applyFill="1" applyBorder="1" applyAlignment="1">
      <alignment horizontal="center" vertical="center" wrapText="1"/>
    </xf>
    <xf numFmtId="9" fontId="15" fillId="0" borderId="32" xfId="349" applyNumberFormat="1" applyFont="1" applyFill="1" applyBorder="1" applyAlignment="1">
      <alignment horizontal="center"/>
    </xf>
    <xf numFmtId="9" fontId="15" fillId="0" borderId="33" xfId="349" applyNumberFormat="1" applyFont="1" applyFill="1" applyBorder="1" applyAlignment="1">
      <alignment horizontal="center"/>
    </xf>
    <xf numFmtId="9" fontId="15" fillId="0" borderId="38" xfId="349" applyNumberFormat="1" applyFont="1" applyFill="1" applyBorder="1" applyAlignment="1">
      <alignment horizontal="center"/>
    </xf>
    <xf numFmtId="9" fontId="15" fillId="0" borderId="39" xfId="349" applyNumberFormat="1" applyFont="1" applyFill="1" applyBorder="1" applyAlignment="1">
      <alignment horizontal="center"/>
    </xf>
    <xf numFmtId="9" fontId="15" fillId="0" borderId="34" xfId="349" applyNumberFormat="1" applyFont="1" applyFill="1" applyBorder="1" applyAlignment="1">
      <alignment horizontal="center"/>
    </xf>
    <xf numFmtId="0" fontId="53" fillId="0" borderId="0" xfId="0" applyFont="1" applyBorder="1" applyAlignment="1">
      <alignment wrapText="1"/>
    </xf>
    <xf numFmtId="9" fontId="50" fillId="0" borderId="25" xfId="1" applyNumberFormat="1" applyFont="1" applyFill="1" applyBorder="1" applyAlignment="1">
      <alignment horizontal="center" vertical="top"/>
    </xf>
    <xf numFmtId="9" fontId="50" fillId="0" borderId="26" xfId="1" applyNumberFormat="1" applyFont="1" applyFill="1" applyBorder="1" applyAlignment="1">
      <alignment horizontal="center" vertical="top"/>
    </xf>
    <xf numFmtId="9" fontId="40" fillId="0" borderId="24" xfId="349" applyNumberFormat="1" applyFont="1" applyFill="1" applyBorder="1" applyAlignment="1">
      <alignment horizontal="center" vertical="top"/>
    </xf>
    <xf numFmtId="9" fontId="54" fillId="0" borderId="26" xfId="349" applyNumberFormat="1" applyFont="1" applyFill="1" applyBorder="1" applyAlignment="1">
      <alignment horizontal="center" vertical="top"/>
    </xf>
    <xf numFmtId="9" fontId="54" fillId="0" borderId="24" xfId="1" applyNumberFormat="1" applyFont="1" applyFill="1" applyBorder="1" applyAlignment="1">
      <alignment horizontal="center" vertical="top"/>
    </xf>
    <xf numFmtId="9" fontId="54" fillId="0" borderId="25" xfId="1" applyNumberFormat="1" applyFont="1" applyFill="1" applyBorder="1" applyAlignment="1">
      <alignment horizontal="center" vertical="top"/>
    </xf>
    <xf numFmtId="9" fontId="54" fillId="0" borderId="26" xfId="1" applyNumberFormat="1" applyFont="1" applyFill="1" applyBorder="1" applyAlignment="1">
      <alignment horizontal="center" vertical="top"/>
    </xf>
    <xf numFmtId="0" fontId="50" fillId="0" borderId="0" xfId="0" applyFont="1" applyFill="1" applyBorder="1" applyAlignment="1">
      <alignment horizontal="center" vertical="top"/>
    </xf>
    <xf numFmtId="9" fontId="4" fillId="0" borderId="20" xfId="349" applyNumberFormat="1" applyFont="1" applyFill="1" applyBorder="1" applyAlignment="1">
      <alignment horizontal="center" vertical="top"/>
    </xf>
    <xf numFmtId="9" fontId="15" fillId="0" borderId="18" xfId="349" applyNumberFormat="1" applyFont="1" applyFill="1" applyBorder="1" applyAlignment="1">
      <alignment horizontal="center" vertical="top"/>
    </xf>
    <xf numFmtId="9" fontId="50" fillId="0" borderId="20" xfId="1" applyNumberFormat="1" applyFont="1" applyFill="1" applyBorder="1" applyAlignment="1">
      <alignment horizontal="center" vertical="top" wrapText="1"/>
    </xf>
    <xf numFmtId="9" fontId="50" fillId="0" borderId="0" xfId="1" applyNumberFormat="1" applyFont="1" applyFill="1" applyBorder="1" applyAlignment="1">
      <alignment horizontal="center" vertical="top" wrapText="1"/>
    </xf>
    <xf numFmtId="9" fontId="50" fillId="0" borderId="18" xfId="1" applyNumberFormat="1" applyFont="1" applyFill="1" applyBorder="1" applyAlignment="1">
      <alignment horizontal="center" vertical="top" wrapText="1"/>
    </xf>
    <xf numFmtId="9" fontId="15" fillId="0" borderId="20" xfId="349" applyNumberFormat="1" applyFont="1" applyFill="1" applyBorder="1" applyAlignment="1">
      <alignment horizontal="center" vertical="top"/>
    </xf>
    <xf numFmtId="9" fontId="50" fillId="0" borderId="16" xfId="1" applyNumberFormat="1" applyFont="1" applyFill="1" applyBorder="1" applyAlignment="1">
      <alignment horizontal="center" vertical="top"/>
    </xf>
    <xf numFmtId="9" fontId="50" fillId="0" borderId="17" xfId="1" applyNumberFormat="1" applyFont="1" applyFill="1" applyBorder="1" applyAlignment="1">
      <alignment horizontal="center" vertical="top"/>
    </xf>
    <xf numFmtId="9" fontId="50" fillId="0" borderId="22" xfId="1" applyNumberFormat="1" applyFont="1" applyFill="1" applyBorder="1" applyAlignment="1">
      <alignment horizontal="center" vertical="top"/>
    </xf>
    <xf numFmtId="9" fontId="50" fillId="2" borderId="22" xfId="1" applyNumberFormat="1" applyFont="1" applyFill="1" applyBorder="1" applyAlignment="1">
      <alignment horizontal="center" vertical="top"/>
    </xf>
    <xf numFmtId="9" fontId="50" fillId="2" borderId="16" xfId="1" applyNumberFormat="1" applyFont="1" applyFill="1" applyBorder="1" applyAlignment="1">
      <alignment horizontal="center" vertical="top"/>
    </xf>
    <xf numFmtId="9" fontId="50" fillId="2" borderId="17" xfId="1" applyNumberFormat="1" applyFont="1" applyFill="1" applyBorder="1" applyAlignment="1">
      <alignment horizontal="center" vertical="top"/>
    </xf>
    <xf numFmtId="0" fontId="15" fillId="0" borderId="17" xfId="1" applyFont="1" applyFill="1" applyBorder="1" applyAlignment="1">
      <alignment horizontal="left" vertical="top" wrapText="1"/>
    </xf>
    <xf numFmtId="0" fontId="51" fillId="46" borderId="0" xfId="1" applyFont="1" applyFill="1" applyBorder="1" applyAlignment="1">
      <alignment wrapText="1"/>
    </xf>
    <xf numFmtId="0" fontId="59" fillId="46" borderId="0" xfId="1" applyFont="1" applyFill="1" applyBorder="1"/>
    <xf numFmtId="0" fontId="51" fillId="46" borderId="0" xfId="1" applyFont="1" applyFill="1" applyBorder="1"/>
    <xf numFmtId="9" fontId="59" fillId="46" borderId="0" xfId="3" applyNumberFormat="1" applyFont="1" applyFill="1" applyBorder="1" applyAlignment="1">
      <alignment horizontal="center" vertical="top" wrapText="1"/>
    </xf>
    <xf numFmtId="9" fontId="59" fillId="46" borderId="0" xfId="1" applyNumberFormat="1" applyFont="1" applyFill="1" applyBorder="1" applyAlignment="1">
      <alignment horizontal="center"/>
    </xf>
    <xf numFmtId="0" fontId="59" fillId="46" borderId="0" xfId="1" applyFont="1" applyFill="1" applyBorder="1" applyAlignment="1">
      <alignment horizontal="left" vertical="center" wrapText="1"/>
    </xf>
    <xf numFmtId="9" fontId="59" fillId="46" borderId="0" xfId="9" applyNumberFormat="1" applyFont="1" applyFill="1" applyBorder="1" applyAlignment="1">
      <alignment horizontal="center" vertical="top" wrapText="1"/>
    </xf>
    <xf numFmtId="9" fontId="59" fillId="46" borderId="0" xfId="349" applyNumberFormat="1" applyFont="1" applyFill="1" applyBorder="1" applyAlignment="1">
      <alignment horizontal="center"/>
    </xf>
    <xf numFmtId="9" fontId="59" fillId="46" borderId="0" xfId="6" applyNumberFormat="1" applyFont="1" applyFill="1" applyBorder="1" applyAlignment="1">
      <alignment horizontal="center" vertical="top" wrapText="1"/>
    </xf>
    <xf numFmtId="2" fontId="51" fillId="46" borderId="0" xfId="1" applyNumberFormat="1" applyFont="1" applyFill="1" applyBorder="1" applyAlignment="1">
      <alignment wrapText="1"/>
    </xf>
    <xf numFmtId="0" fontId="66" fillId="46" borderId="0" xfId="1" applyFont="1" applyFill="1" applyBorder="1" applyAlignment="1">
      <alignment horizontal="left" vertical="center" wrapText="1"/>
    </xf>
    <xf numFmtId="0" fontId="51" fillId="46" borderId="0" xfId="1" applyFont="1" applyFill="1" applyBorder="1" applyAlignment="1">
      <alignment horizontal="center"/>
    </xf>
    <xf numFmtId="0" fontId="53" fillId="0" borderId="0" xfId="0" applyFont="1" applyFill="1" applyBorder="1"/>
    <xf numFmtId="0" fontId="53" fillId="0" borderId="0" xfId="0" applyFont="1" applyFill="1" applyBorder="1" applyAlignment="1">
      <alignment wrapText="1"/>
    </xf>
    <xf numFmtId="0" fontId="53" fillId="0" borderId="0" xfId="0" applyFont="1" applyFill="1" applyBorder="1" applyAlignment="1">
      <alignment horizontal="left" wrapText="1"/>
    </xf>
    <xf numFmtId="0" fontId="51" fillId="47" borderId="0" xfId="0" applyFont="1" applyFill="1" applyBorder="1" applyAlignment="1"/>
    <xf numFmtId="0" fontId="54" fillId="0" borderId="40" xfId="0" applyFont="1" applyFill="1" applyBorder="1" applyAlignment="1">
      <alignment vertical="center"/>
    </xf>
    <xf numFmtId="0" fontId="54" fillId="0" borderId="41" xfId="0" applyFont="1" applyFill="1" applyBorder="1" applyAlignment="1">
      <alignment vertical="center"/>
    </xf>
    <xf numFmtId="180" fontId="50" fillId="0" borderId="42" xfId="349" applyNumberFormat="1" applyFont="1" applyFill="1" applyBorder="1" applyAlignment="1">
      <alignment horizontal="right" vertical="center"/>
    </xf>
    <xf numFmtId="9" fontId="50" fillId="0" borderId="41" xfId="0" applyNumberFormat="1" applyFont="1" applyFill="1" applyBorder="1" applyAlignment="1">
      <alignment vertical="center"/>
    </xf>
    <xf numFmtId="180" fontId="50" fillId="0" borderId="41" xfId="349" applyNumberFormat="1" applyFont="1" applyFill="1" applyBorder="1" applyAlignment="1">
      <alignment horizontal="right" vertical="center"/>
    </xf>
    <xf numFmtId="0" fontId="54" fillId="0" borderId="43" xfId="0" applyFont="1" applyFill="1" applyBorder="1" applyAlignment="1">
      <alignment vertical="center"/>
    </xf>
    <xf numFmtId="180" fontId="50" fillId="0" borderId="44" xfId="349" applyNumberFormat="1" applyFont="1" applyFill="1" applyBorder="1" applyAlignment="1">
      <alignment vertical="center"/>
    </xf>
    <xf numFmtId="0" fontId="54" fillId="0" borderId="44" xfId="0" applyFont="1" applyFill="1" applyBorder="1" applyAlignment="1">
      <alignment vertical="center"/>
    </xf>
    <xf numFmtId="0" fontId="50" fillId="0" borderId="44" xfId="0" applyFont="1" applyFill="1" applyBorder="1" applyAlignment="1">
      <alignment vertical="center"/>
    </xf>
    <xf numFmtId="0" fontId="54" fillId="41" borderId="47" xfId="1" applyFont="1" applyFill="1" applyBorder="1" applyAlignment="1">
      <alignment horizontal="center"/>
    </xf>
    <xf numFmtId="0" fontId="54" fillId="43" borderId="48" xfId="1" applyFont="1" applyFill="1" applyBorder="1" applyAlignment="1">
      <alignment horizontal="center"/>
    </xf>
    <xf numFmtId="0" fontId="50" fillId="0" borderId="51" xfId="0" applyFont="1" applyFill="1" applyBorder="1" applyAlignment="1">
      <alignment vertical="center"/>
    </xf>
    <xf numFmtId="9" fontId="50" fillId="2" borderId="20" xfId="0" applyNumberFormat="1" applyFont="1" applyFill="1" applyBorder="1" applyAlignment="1">
      <alignment vertical="center"/>
    </xf>
    <xf numFmtId="3" fontId="54" fillId="0" borderId="41" xfId="0" applyNumberFormat="1" applyFont="1" applyFill="1" applyBorder="1" applyAlignment="1">
      <alignment vertical="center"/>
    </xf>
    <xf numFmtId="0" fontId="50" fillId="0" borderId="41" xfId="0" applyFont="1" applyFill="1" applyBorder="1" applyAlignment="1">
      <alignment vertical="center"/>
    </xf>
    <xf numFmtId="0" fontId="50" fillId="0" borderId="42" xfId="0" applyFont="1" applyFill="1" applyBorder="1" applyAlignment="1">
      <alignment vertical="center"/>
    </xf>
    <xf numFmtId="0" fontId="54" fillId="0" borderId="42" xfId="0" applyFont="1" applyFill="1" applyBorder="1" applyAlignment="1">
      <alignment horizontal="right" vertical="center"/>
    </xf>
    <xf numFmtId="0" fontId="50" fillId="0" borderId="19" xfId="1" applyFont="1" applyBorder="1" applyAlignment="1">
      <alignment horizontal="center" vertical="center"/>
    </xf>
    <xf numFmtId="180" fontId="50" fillId="0" borderId="17" xfId="0" applyNumberFormat="1" applyFont="1" applyBorder="1" applyAlignment="1">
      <alignment horizontal="center" vertical="center"/>
    </xf>
    <xf numFmtId="0" fontId="53" fillId="0" borderId="0" xfId="0" applyFont="1" applyAlignment="1">
      <alignment horizontal="left" vertical="top" wrapText="1"/>
    </xf>
    <xf numFmtId="0" fontId="53" fillId="0" borderId="0" xfId="0" applyFont="1" applyBorder="1" applyAlignment="1">
      <alignment horizontal="left" wrapText="1"/>
    </xf>
    <xf numFmtId="0" fontId="54" fillId="0" borderId="27" xfId="0" applyFont="1" applyFill="1" applyBorder="1" applyAlignment="1">
      <alignment vertical="center"/>
    </xf>
    <xf numFmtId="0" fontId="54" fillId="0" borderId="29" xfId="0" applyFont="1" applyFill="1" applyBorder="1" applyAlignment="1">
      <alignment vertical="center"/>
    </xf>
    <xf numFmtId="0" fontId="54" fillId="0" borderId="28" xfId="0" applyFont="1" applyFill="1" applyBorder="1" applyAlignment="1">
      <alignment horizontal="right" vertical="center"/>
    </xf>
    <xf numFmtId="0" fontId="50" fillId="0" borderId="29" xfId="0" applyFont="1" applyFill="1" applyBorder="1" applyAlignment="1">
      <alignment vertical="center"/>
    </xf>
    <xf numFmtId="180" fontId="50" fillId="0" borderId="28" xfId="349" applyNumberFormat="1" applyFont="1" applyFill="1" applyBorder="1" applyAlignment="1">
      <alignment horizontal="right" vertical="center"/>
    </xf>
    <xf numFmtId="9" fontId="50" fillId="0" borderId="29" xfId="0" applyNumberFormat="1" applyFont="1" applyFill="1" applyBorder="1" applyAlignment="1">
      <alignment vertical="center"/>
    </xf>
    <xf numFmtId="0" fontId="50" fillId="0" borderId="28" xfId="0" applyFont="1" applyFill="1" applyBorder="1" applyAlignment="1">
      <alignment vertical="center"/>
    </xf>
    <xf numFmtId="180" fontId="50" fillId="0" borderId="28" xfId="0" applyNumberFormat="1" applyFont="1" applyFill="1" applyBorder="1" applyAlignment="1">
      <alignment horizontal="right" vertical="center"/>
    </xf>
    <xf numFmtId="1" fontId="15" fillId="0" borderId="24" xfId="1" applyNumberFormat="1" applyFont="1" applyFill="1" applyBorder="1" applyAlignment="1">
      <alignment horizontal="center" vertical="center" wrapText="1"/>
    </xf>
    <xf numFmtId="1" fontId="15" fillId="0" borderId="25" xfId="1" applyNumberFormat="1" applyFont="1" applyFill="1" applyBorder="1" applyAlignment="1">
      <alignment horizontal="center" vertical="center" wrapText="1"/>
    </xf>
    <xf numFmtId="1" fontId="15" fillId="0" borderId="26" xfId="1" applyNumberFormat="1" applyFont="1" applyFill="1" applyBorder="1" applyAlignment="1">
      <alignment horizontal="center" vertical="center" wrapText="1"/>
    </xf>
    <xf numFmtId="1" fontId="4" fillId="0" borderId="24" xfId="1" applyNumberFormat="1" applyFont="1" applyFill="1" applyBorder="1" applyAlignment="1">
      <alignment horizontal="center" vertical="center"/>
    </xf>
    <xf numFmtId="1" fontId="50" fillId="0" borderId="26" xfId="1" applyNumberFormat="1" applyFont="1" applyFill="1" applyBorder="1" applyAlignment="1">
      <alignment horizontal="center" vertical="center"/>
    </xf>
    <xf numFmtId="0" fontId="0" fillId="0" borderId="0" xfId="0" applyAlignment="1">
      <alignment vertical="center"/>
    </xf>
    <xf numFmtId="0" fontId="54" fillId="0" borderId="25" xfId="1" applyFont="1" applyFill="1" applyBorder="1" applyAlignment="1">
      <alignment vertical="center"/>
    </xf>
    <xf numFmtId="1" fontId="38" fillId="0" borderId="24" xfId="1" applyNumberFormat="1" applyFont="1" applyFill="1" applyBorder="1" applyAlignment="1">
      <alignment horizontal="center" vertical="center" wrapText="1"/>
    </xf>
    <xf numFmtId="1" fontId="38" fillId="0" borderId="25" xfId="1" applyNumberFormat="1" applyFont="1" applyFill="1" applyBorder="1" applyAlignment="1">
      <alignment horizontal="center" vertical="center" wrapText="1"/>
    </xf>
    <xf numFmtId="1" fontId="38" fillId="0" borderId="26" xfId="1" applyNumberFormat="1" applyFont="1" applyFill="1" applyBorder="1" applyAlignment="1">
      <alignment horizontal="center" vertical="center" wrapText="1"/>
    </xf>
    <xf numFmtId="1" fontId="40" fillId="0" borderId="24" xfId="1" applyNumberFormat="1" applyFont="1" applyFill="1" applyBorder="1" applyAlignment="1">
      <alignment horizontal="center" vertical="center"/>
    </xf>
    <xf numFmtId="1" fontId="54" fillId="0" borderId="26" xfId="1" applyNumberFormat="1" applyFont="1" applyFill="1" applyBorder="1" applyAlignment="1">
      <alignment horizontal="center" vertical="center"/>
    </xf>
    <xf numFmtId="0" fontId="54" fillId="0" borderId="0" xfId="1" applyFont="1" applyAlignment="1">
      <alignment vertical="center"/>
    </xf>
    <xf numFmtId="0" fontId="54" fillId="0" borderId="0" xfId="1" applyFont="1" applyFill="1" applyAlignment="1">
      <alignment vertical="center"/>
    </xf>
    <xf numFmtId="0" fontId="54" fillId="0" borderId="30" xfId="1" applyFont="1" applyBorder="1" applyAlignment="1">
      <alignment vertical="center"/>
    </xf>
    <xf numFmtId="0" fontId="50" fillId="0" borderId="0" xfId="1" applyFont="1" applyBorder="1" applyAlignment="1">
      <alignment vertical="center"/>
    </xf>
    <xf numFmtId="1" fontId="15" fillId="0" borderId="21" xfId="1" applyNumberFormat="1" applyFont="1" applyFill="1" applyBorder="1" applyAlignment="1">
      <alignment horizontal="center" vertical="center" wrapText="1"/>
    </xf>
    <xf numFmtId="1" fontId="15" fillId="0" borderId="15" xfId="1" applyNumberFormat="1" applyFont="1" applyFill="1" applyBorder="1" applyAlignment="1">
      <alignment horizontal="center" vertical="center" wrapText="1"/>
    </xf>
    <xf numFmtId="1" fontId="15" fillId="0" borderId="19" xfId="1" applyNumberFormat="1" applyFont="1" applyFill="1" applyBorder="1" applyAlignment="1">
      <alignment horizontal="center" vertical="center" wrapText="1"/>
    </xf>
    <xf numFmtId="1" fontId="4" fillId="0" borderId="20" xfId="1" applyNumberFormat="1" applyFont="1" applyFill="1" applyBorder="1" applyAlignment="1">
      <alignment horizontal="center" vertical="center"/>
    </xf>
    <xf numFmtId="1" fontId="15" fillId="0" borderId="18" xfId="1" applyNumberFormat="1" applyFont="1" applyFill="1" applyBorder="1" applyAlignment="1">
      <alignment horizontal="center" vertical="center"/>
    </xf>
    <xf numFmtId="1" fontId="4" fillId="0" borderId="36" xfId="1" applyNumberFormat="1" applyFont="1" applyFill="1" applyBorder="1" applyAlignment="1">
      <alignment horizontal="center" vertical="center"/>
    </xf>
    <xf numFmtId="1" fontId="15" fillId="0" borderId="37" xfId="1" applyNumberFormat="1" applyFont="1" applyFill="1" applyBorder="1" applyAlignment="1">
      <alignment horizontal="center" vertical="center"/>
    </xf>
    <xf numFmtId="1" fontId="15" fillId="0" borderId="21" xfId="2" applyNumberFormat="1" applyFont="1" applyFill="1" applyBorder="1" applyAlignment="1">
      <alignment horizontal="center" vertical="center"/>
    </xf>
    <xf numFmtId="1" fontId="15" fillId="0" borderId="15" xfId="2" applyNumberFormat="1" applyFont="1" applyFill="1" applyBorder="1" applyAlignment="1">
      <alignment horizontal="center" vertical="center"/>
    </xf>
    <xf numFmtId="1" fontId="15" fillId="0" borderId="19" xfId="2" applyNumberFormat="1" applyFont="1" applyFill="1" applyBorder="1" applyAlignment="1">
      <alignment horizontal="center" vertical="center"/>
    </xf>
    <xf numFmtId="1" fontId="15" fillId="0" borderId="19" xfId="1" applyNumberFormat="1" applyFont="1" applyFill="1" applyBorder="1" applyAlignment="1">
      <alignment horizontal="center" vertical="center"/>
    </xf>
    <xf numFmtId="1" fontId="15" fillId="0" borderId="20" xfId="1" applyNumberFormat="1" applyFont="1" applyFill="1" applyBorder="1" applyAlignment="1">
      <alignment horizontal="center" vertical="center"/>
    </xf>
    <xf numFmtId="1" fontId="15" fillId="0" borderId="20" xfId="1" applyNumberFormat="1" applyFont="1" applyFill="1" applyBorder="1" applyAlignment="1">
      <alignment horizontal="center" vertical="center" wrapText="1"/>
    </xf>
    <xf numFmtId="1" fontId="15" fillId="0" borderId="0" xfId="1" applyNumberFormat="1" applyFont="1" applyFill="1" applyBorder="1" applyAlignment="1">
      <alignment horizontal="center" vertical="center" wrapText="1"/>
    </xf>
    <xf numFmtId="1" fontId="15" fillId="0" borderId="18" xfId="1" applyNumberFormat="1" applyFont="1" applyFill="1" applyBorder="1" applyAlignment="1">
      <alignment horizontal="center" vertical="center" wrapText="1"/>
    </xf>
    <xf numFmtId="1" fontId="15" fillId="0" borderId="20" xfId="2" applyNumberFormat="1" applyFont="1" applyFill="1" applyBorder="1" applyAlignment="1">
      <alignment horizontal="center" vertical="center"/>
    </xf>
    <xf numFmtId="1" fontId="15" fillId="0" borderId="0" xfId="2" applyNumberFormat="1" applyFont="1" applyFill="1" applyBorder="1" applyAlignment="1">
      <alignment horizontal="center" vertical="center"/>
    </xf>
    <xf numFmtId="1" fontId="15" fillId="0" borderId="18" xfId="2" applyNumberFormat="1" applyFont="1" applyFill="1" applyBorder="1" applyAlignment="1">
      <alignment horizontal="center" vertical="center"/>
    </xf>
    <xf numFmtId="1" fontId="15" fillId="0" borderId="22" xfId="1" applyNumberFormat="1" applyFont="1" applyFill="1" applyBorder="1" applyAlignment="1">
      <alignment horizontal="center" vertical="center" wrapText="1"/>
    </xf>
    <xf numFmtId="1" fontId="15" fillId="0" borderId="16" xfId="1" applyNumberFormat="1" applyFont="1" applyFill="1" applyBorder="1" applyAlignment="1">
      <alignment horizontal="center" vertical="center" wrapText="1"/>
    </xf>
    <xf numFmtId="1" fontId="15" fillId="0" borderId="17" xfId="1" applyNumberFormat="1" applyFont="1" applyFill="1" applyBorder="1" applyAlignment="1">
      <alignment horizontal="center" vertical="center" wrapText="1"/>
    </xf>
    <xf numFmtId="1" fontId="4" fillId="0" borderId="22" xfId="1" applyNumberFormat="1" applyFont="1" applyFill="1" applyBorder="1" applyAlignment="1">
      <alignment horizontal="center" vertical="center"/>
    </xf>
    <xf numFmtId="1" fontId="15" fillId="0" borderId="17" xfId="1" applyNumberFormat="1" applyFont="1" applyFill="1" applyBorder="1" applyAlignment="1">
      <alignment horizontal="center" vertical="center"/>
    </xf>
    <xf numFmtId="1" fontId="15" fillId="0" borderId="22" xfId="2" applyNumberFormat="1" applyFont="1" applyFill="1" applyBorder="1" applyAlignment="1">
      <alignment horizontal="center" vertical="center"/>
    </xf>
    <xf numFmtId="1" fontId="15" fillId="0" borderId="16" xfId="2" applyNumberFormat="1" applyFont="1" applyFill="1" applyBorder="1" applyAlignment="1">
      <alignment horizontal="center" vertical="center"/>
    </xf>
    <xf numFmtId="1" fontId="15" fillId="0" borderId="17" xfId="2" applyNumberFormat="1" applyFont="1" applyFill="1" applyBorder="1" applyAlignment="1">
      <alignment horizontal="center" vertical="center"/>
    </xf>
    <xf numFmtId="1" fontId="15" fillId="0" borderId="22" xfId="1" applyNumberFormat="1" applyFont="1" applyFill="1" applyBorder="1" applyAlignment="1">
      <alignment horizontal="center" vertical="center"/>
    </xf>
    <xf numFmtId="1" fontId="15" fillId="0" borderId="15" xfId="1" applyNumberFormat="1" applyFont="1" applyFill="1" applyBorder="1" applyAlignment="1">
      <alignment horizontal="center" vertical="center"/>
    </xf>
    <xf numFmtId="1" fontId="50" fillId="0" borderId="15" xfId="1" applyNumberFormat="1" applyFont="1" applyFill="1" applyBorder="1" applyAlignment="1">
      <alignment horizontal="center" vertical="center"/>
    </xf>
    <xf numFmtId="1" fontId="50" fillId="0" borderId="19" xfId="1" applyNumberFormat="1" applyFont="1" applyFill="1" applyBorder="1" applyAlignment="1">
      <alignment horizontal="center" vertical="center"/>
    </xf>
    <xf numFmtId="1" fontId="50" fillId="0" borderId="21" xfId="1" applyNumberFormat="1" applyFont="1" applyFill="1" applyBorder="1" applyAlignment="1">
      <alignment horizontal="center" vertical="center"/>
    </xf>
    <xf numFmtId="1" fontId="15" fillId="0" borderId="16" xfId="1" applyNumberFormat="1" applyFont="1" applyFill="1" applyBorder="1" applyAlignment="1">
      <alignment horizontal="center" vertical="center"/>
    </xf>
    <xf numFmtId="1" fontId="50" fillId="0" borderId="16" xfId="1" applyNumberFormat="1" applyFont="1" applyFill="1" applyBorder="1" applyAlignment="1">
      <alignment horizontal="center" vertical="center"/>
    </xf>
    <xf numFmtId="1" fontId="50" fillId="0" borderId="17" xfId="1" applyNumberFormat="1" applyFont="1" applyFill="1" applyBorder="1" applyAlignment="1">
      <alignment horizontal="center" vertical="center"/>
    </xf>
    <xf numFmtId="1" fontId="50" fillId="0" borderId="22" xfId="1" applyNumberFormat="1" applyFont="1" applyFill="1" applyBorder="1" applyAlignment="1">
      <alignment horizontal="center" vertical="center"/>
    </xf>
    <xf numFmtId="0" fontId="50" fillId="0" borderId="0" xfId="1" applyFont="1" applyFill="1" applyAlignment="1">
      <alignment vertical="center"/>
    </xf>
    <xf numFmtId="9" fontId="15" fillId="0" borderId="21" xfId="6" applyNumberFormat="1" applyFont="1" applyFill="1" applyBorder="1" applyAlignment="1">
      <alignment horizontal="center" vertical="center" wrapText="1"/>
    </xf>
    <xf numFmtId="9" fontId="15" fillId="0" borderId="22" xfId="6" applyNumberFormat="1" applyFont="1" applyFill="1" applyBorder="1" applyAlignment="1">
      <alignment horizontal="center" vertical="center" wrapText="1"/>
    </xf>
    <xf numFmtId="1" fontId="4" fillId="0" borderId="23" xfId="1" applyNumberFormat="1" applyFont="1" applyFill="1" applyBorder="1" applyAlignment="1">
      <alignment horizontal="center" vertical="center"/>
    </xf>
    <xf numFmtId="1" fontId="4" fillId="0" borderId="27" xfId="1" applyNumberFormat="1" applyFont="1" applyFill="1" applyBorder="1" applyAlignment="1">
      <alignment horizontal="center" vertical="center"/>
    </xf>
    <xf numFmtId="1" fontId="4" fillId="0" borderId="29" xfId="1" applyNumberFormat="1" applyFont="1" applyFill="1" applyBorder="1" applyAlignment="1">
      <alignment horizontal="center" vertical="center"/>
    </xf>
    <xf numFmtId="1" fontId="4" fillId="0" borderId="28" xfId="1" applyNumberFormat="1" applyFont="1" applyFill="1" applyBorder="1" applyAlignment="1">
      <alignment horizontal="center" vertical="center"/>
    </xf>
    <xf numFmtId="1" fontId="50" fillId="0" borderId="27" xfId="1" applyNumberFormat="1" applyFont="1" applyFill="1" applyBorder="1" applyAlignment="1">
      <alignment horizontal="center" vertical="center"/>
    </xf>
    <xf numFmtId="1" fontId="50" fillId="0" borderId="28" xfId="1" applyNumberFormat="1" applyFont="1" applyFill="1" applyBorder="1" applyAlignment="1">
      <alignment horizontal="center" vertical="center"/>
    </xf>
    <xf numFmtId="9" fontId="50" fillId="0" borderId="23" xfId="1" applyNumberFormat="1" applyFont="1" applyFill="1" applyBorder="1" applyAlignment="1">
      <alignment horizontal="center"/>
    </xf>
    <xf numFmtId="9" fontId="4" fillId="0" borderId="27" xfId="349" applyNumberFormat="1" applyFont="1" applyFill="1" applyBorder="1" applyAlignment="1">
      <alignment horizontal="center"/>
    </xf>
    <xf numFmtId="9" fontId="4" fillId="0" borderId="29" xfId="349" applyNumberFormat="1" applyFont="1" applyFill="1" applyBorder="1" applyAlignment="1">
      <alignment horizontal="center"/>
    </xf>
    <xf numFmtId="9" fontId="4" fillId="0" borderId="28" xfId="349" applyNumberFormat="1" applyFont="1" applyFill="1" applyBorder="1" applyAlignment="1">
      <alignment horizontal="center"/>
    </xf>
    <xf numFmtId="9" fontId="50" fillId="0" borderId="23" xfId="1" applyNumberFormat="1" applyFont="1" applyFill="1" applyBorder="1" applyAlignment="1">
      <alignment horizontal="center" vertical="top"/>
    </xf>
    <xf numFmtId="9" fontId="4" fillId="0" borderId="29" xfId="349" applyNumberFormat="1" applyFont="1" applyFill="1" applyBorder="1" applyAlignment="1">
      <alignment horizontal="center" vertical="top"/>
    </xf>
    <xf numFmtId="9" fontId="50" fillId="0" borderId="27" xfId="1" applyNumberFormat="1" applyFont="1" applyFill="1" applyBorder="1" applyAlignment="1">
      <alignment horizontal="center"/>
    </xf>
    <xf numFmtId="9" fontId="50" fillId="0" borderId="28" xfId="1" applyNumberFormat="1" applyFont="1" applyFill="1" applyBorder="1" applyAlignment="1">
      <alignment horizontal="center" vertical="top"/>
    </xf>
    <xf numFmtId="0" fontId="54" fillId="0" borderId="24" xfId="1" applyFont="1" applyBorder="1"/>
    <xf numFmtId="0" fontId="54" fillId="43" borderId="52" xfId="1" applyFont="1" applyFill="1" applyBorder="1" applyAlignment="1">
      <alignment horizontal="center"/>
    </xf>
    <xf numFmtId="0" fontId="54" fillId="41" borderId="53" xfId="1" applyFont="1" applyFill="1" applyBorder="1" applyAlignment="1">
      <alignment horizontal="center"/>
    </xf>
    <xf numFmtId="9" fontId="4" fillId="46" borderId="0" xfId="9" applyNumberFormat="1" applyFont="1" applyFill="1" applyBorder="1" applyAlignment="1">
      <alignment horizontal="center" vertical="top" wrapText="1"/>
    </xf>
    <xf numFmtId="2" fontId="4" fillId="46" borderId="0" xfId="9" applyNumberFormat="1" applyFont="1" applyFill="1" applyBorder="1" applyAlignment="1">
      <alignment horizontal="center" vertical="top" wrapText="1"/>
    </xf>
    <xf numFmtId="3" fontId="4" fillId="0" borderId="29" xfId="0" applyNumberFormat="1" applyFont="1" applyFill="1" applyBorder="1"/>
    <xf numFmtId="3" fontId="4" fillId="0" borderId="0" xfId="0" applyNumberFormat="1" applyFont="1" applyFill="1" applyBorder="1"/>
    <xf numFmtId="3" fontId="4" fillId="0" borderId="21" xfId="0" applyNumberFormat="1" applyFont="1" applyFill="1" applyBorder="1"/>
    <xf numFmtId="3" fontId="40" fillId="0" borderId="26" xfId="0" applyNumberFormat="1" applyFont="1" applyBorder="1"/>
    <xf numFmtId="3" fontId="54" fillId="0" borderId="24" xfId="0" applyNumberFormat="1" applyFont="1" applyFill="1" applyBorder="1"/>
    <xf numFmtId="0" fontId="50" fillId="41" borderId="23" xfId="0" applyFont="1" applyFill="1" applyBorder="1" applyAlignment="1">
      <alignment horizontal="center" vertical="center"/>
    </xf>
    <xf numFmtId="0" fontId="50" fillId="41" borderId="24" xfId="0" applyFont="1" applyFill="1" applyBorder="1" applyAlignment="1">
      <alignment horizontal="center" vertical="center"/>
    </xf>
    <xf numFmtId="0" fontId="54" fillId="43" borderId="26" xfId="0" applyFont="1" applyFill="1" applyBorder="1" applyAlignment="1">
      <alignment horizontal="center" vertical="center"/>
    </xf>
    <xf numFmtId="0" fontId="4" fillId="0" borderId="29" xfId="0" applyFont="1" applyFill="1" applyBorder="1" applyAlignment="1">
      <alignment vertical="center"/>
    </xf>
    <xf numFmtId="9" fontId="15" fillId="0" borderId="15" xfId="6" applyNumberFormat="1" applyFont="1" applyFill="1" applyBorder="1" applyAlignment="1">
      <alignment horizontal="center" vertical="center" wrapText="1"/>
    </xf>
    <xf numFmtId="9" fontId="15" fillId="0" borderId="16" xfId="6" applyNumberFormat="1" applyFont="1" applyFill="1" applyBorder="1" applyAlignment="1">
      <alignment horizontal="center" vertical="center" wrapText="1"/>
    </xf>
    <xf numFmtId="0" fontId="54" fillId="0" borderId="15" xfId="1" applyFont="1" applyFill="1" applyBorder="1" applyAlignment="1">
      <alignment vertical="center"/>
    </xf>
    <xf numFmtId="0" fontId="54" fillId="0" borderId="30" xfId="1" applyFont="1" applyFill="1" applyBorder="1" applyAlignment="1">
      <alignment vertical="center"/>
    </xf>
    <xf numFmtId="0" fontId="54" fillId="0" borderId="15" xfId="1" applyFont="1" applyFill="1" applyBorder="1"/>
    <xf numFmtId="0" fontId="54" fillId="0" borderId="30" xfId="1" applyFont="1" applyFill="1" applyBorder="1"/>
    <xf numFmtId="0" fontId="50" fillId="0" borderId="19" xfId="1" applyFont="1" applyFill="1" applyBorder="1" applyAlignment="1">
      <alignment horizontal="center" vertical="center"/>
    </xf>
    <xf numFmtId="180" fontId="50" fillId="0" borderId="17" xfId="0" applyNumberFormat="1" applyFont="1" applyFill="1" applyBorder="1" applyAlignment="1">
      <alignment horizontal="center" vertical="center"/>
    </xf>
    <xf numFmtId="0" fontId="53" fillId="0" borderId="0" xfId="0" applyFont="1" applyBorder="1" applyAlignment="1">
      <alignment horizontal="left" wrapText="1"/>
    </xf>
    <xf numFmtId="179" fontId="4" fillId="0" borderId="0" xfId="0" applyNumberFormat="1" applyFont="1" applyFill="1" applyBorder="1" applyAlignment="1">
      <alignment wrapText="1"/>
    </xf>
    <xf numFmtId="0" fontId="51" fillId="46" borderId="0" xfId="0" applyFont="1" applyFill="1" applyBorder="1" applyAlignment="1">
      <alignment horizontal="center"/>
    </xf>
    <xf numFmtId="0" fontId="51" fillId="46" borderId="0" xfId="0" applyFont="1" applyFill="1" applyBorder="1" applyAlignment="1">
      <alignment horizontal="center" vertical="center"/>
    </xf>
    <xf numFmtId="0" fontId="54" fillId="46" borderId="0" xfId="0" applyFont="1" applyFill="1" applyBorder="1" applyAlignment="1">
      <alignment horizontal="center" vertical="center"/>
    </xf>
    <xf numFmtId="3" fontId="4" fillId="46" borderId="0" xfId="0" applyNumberFormat="1" applyFont="1" applyFill="1" applyBorder="1"/>
    <xf numFmtId="1" fontId="15" fillId="0" borderId="0" xfId="1" applyNumberFormat="1" applyFont="1" applyFill="1" applyBorder="1" applyAlignment="1">
      <alignment horizontal="center" vertical="center"/>
    </xf>
    <xf numFmtId="1" fontId="50" fillId="0" borderId="0" xfId="1" applyNumberFormat="1" applyFont="1" applyFill="1" applyBorder="1" applyAlignment="1">
      <alignment horizontal="center" vertical="center"/>
    </xf>
    <xf numFmtId="0" fontId="50" fillId="0" borderId="0" xfId="1" applyFont="1" applyFill="1" applyBorder="1"/>
    <xf numFmtId="9" fontId="15" fillId="0" borderId="0" xfId="6" applyNumberFormat="1" applyFont="1" applyFill="1" applyBorder="1" applyAlignment="1">
      <alignment horizontal="center" vertical="top" wrapText="1"/>
    </xf>
    <xf numFmtId="9" fontId="50" fillId="0" borderId="0" xfId="1" applyNumberFormat="1" applyFont="1" applyFill="1" applyBorder="1" applyAlignment="1">
      <alignment horizontal="center"/>
    </xf>
    <xf numFmtId="0" fontId="0" fillId="0" borderId="0" xfId="0" applyFill="1" applyBorder="1"/>
    <xf numFmtId="0" fontId="15" fillId="0" borderId="0" xfId="1" applyFont="1" applyFill="1" applyBorder="1" applyAlignment="1">
      <alignment horizontal="left" vertical="top" wrapText="1"/>
    </xf>
    <xf numFmtId="9" fontId="50" fillId="0" borderId="0" xfId="1" applyNumberFormat="1" applyFont="1" applyFill="1" applyBorder="1" applyAlignment="1">
      <alignment horizontal="center" vertical="top"/>
    </xf>
    <xf numFmtId="0" fontId="54" fillId="0" borderId="0" xfId="1" applyFont="1" applyFill="1" applyBorder="1"/>
    <xf numFmtId="9" fontId="15" fillId="0" borderId="0" xfId="349" applyNumberFormat="1" applyFont="1" applyFill="1" applyBorder="1" applyAlignment="1">
      <alignment horizontal="center"/>
    </xf>
    <xf numFmtId="9" fontId="15" fillId="0" borderId="0" xfId="349" applyNumberFormat="1" applyFont="1" applyFill="1" applyBorder="1" applyAlignment="1">
      <alignment horizontal="center" vertical="top"/>
    </xf>
    <xf numFmtId="0" fontId="54" fillId="0" borderId="0" xfId="1" applyFont="1" applyFill="1" applyBorder="1" applyAlignment="1">
      <alignment wrapText="1"/>
    </xf>
    <xf numFmtId="9" fontId="15" fillId="0" borderId="0" xfId="3" applyNumberFormat="1" applyFont="1" applyFill="1" applyBorder="1" applyAlignment="1">
      <alignment horizontal="center" vertical="top" wrapText="1"/>
    </xf>
    <xf numFmtId="9" fontId="4" fillId="0" borderId="0" xfId="349" applyNumberFormat="1" applyFont="1" applyFill="1" applyBorder="1" applyAlignment="1">
      <alignment horizontal="center"/>
    </xf>
    <xf numFmtId="9" fontId="15" fillId="0" borderId="0" xfId="6" applyNumberFormat="1" applyFont="1" applyFill="1" applyBorder="1" applyAlignment="1">
      <alignment horizontal="center" vertical="center" wrapText="1"/>
    </xf>
    <xf numFmtId="0" fontId="50" fillId="0" borderId="0" xfId="1" applyFont="1" applyFill="1" applyBorder="1" applyAlignment="1">
      <alignment vertical="center"/>
    </xf>
    <xf numFmtId="9" fontId="4" fillId="0" borderId="0" xfId="3" applyNumberFormat="1" applyFont="1" applyFill="1" applyBorder="1" applyAlignment="1">
      <alignment horizontal="center" vertical="top" wrapText="1"/>
    </xf>
    <xf numFmtId="9" fontId="4" fillId="0" borderId="0" xfId="349" applyNumberFormat="1" applyFont="1" applyFill="1" applyBorder="1" applyAlignment="1">
      <alignment horizontal="center" vertical="top"/>
    </xf>
    <xf numFmtId="0" fontId="0" fillId="0" borderId="0" xfId="0" applyFill="1"/>
    <xf numFmtId="9" fontId="50" fillId="0" borderId="27" xfId="349" applyFont="1" applyFill="1" applyBorder="1" applyAlignment="1">
      <alignment horizontal="center" vertical="center"/>
    </xf>
    <xf numFmtId="9" fontId="50" fillId="0" borderId="28" xfId="349" applyFont="1" applyFill="1" applyBorder="1" applyAlignment="1">
      <alignment horizontal="center" vertical="center"/>
    </xf>
    <xf numFmtId="9" fontId="15" fillId="0" borderId="15" xfId="349" applyFont="1" applyFill="1" applyBorder="1" applyAlignment="1">
      <alignment horizontal="center" vertical="center" wrapText="1"/>
    </xf>
    <xf numFmtId="9" fontId="15" fillId="0" borderId="16" xfId="349" applyFont="1" applyFill="1" applyBorder="1" applyAlignment="1">
      <alignment horizontal="center" vertical="center" wrapText="1"/>
    </xf>
    <xf numFmtId="9" fontId="50" fillId="0" borderId="28" xfId="1" applyNumberFormat="1" applyFont="1" applyFill="1" applyBorder="1" applyAlignment="1">
      <alignment horizontal="center"/>
    </xf>
    <xf numFmtId="0" fontId="50" fillId="41" borderId="27" xfId="0" applyFont="1" applyFill="1" applyBorder="1" applyAlignment="1">
      <alignment horizontal="center" vertical="center"/>
    </xf>
    <xf numFmtId="3" fontId="40" fillId="0" borderId="0" xfId="0" applyNumberFormat="1" applyFont="1" applyFill="1" applyBorder="1"/>
    <xf numFmtId="3" fontId="4" fillId="0" borderId="20" xfId="0" applyNumberFormat="1" applyFont="1" applyFill="1" applyBorder="1"/>
    <xf numFmtId="3" fontId="4" fillId="0" borderId="22" xfId="0" applyNumberFormat="1" applyFont="1" applyFill="1" applyBorder="1"/>
    <xf numFmtId="0" fontId="54" fillId="0" borderId="29" xfId="0" applyFont="1" applyBorder="1"/>
    <xf numFmtId="9" fontId="15" fillId="0" borderId="16" xfId="349" applyNumberFormat="1" applyFont="1" applyFill="1" applyBorder="1" applyAlignment="1">
      <alignment horizontal="center" vertical="center" wrapText="1"/>
    </xf>
    <xf numFmtId="0" fontId="53" fillId="0" borderId="0" xfId="0" applyFont="1" applyBorder="1" applyAlignment="1">
      <alignment horizontal="left" wrapText="1"/>
    </xf>
    <xf numFmtId="9" fontId="15" fillId="0" borderId="19" xfId="349" applyFont="1" applyFill="1" applyBorder="1" applyAlignment="1">
      <alignment horizontal="center" vertical="center"/>
    </xf>
    <xf numFmtId="9" fontId="50" fillId="0" borderId="19" xfId="349" applyFont="1" applyFill="1" applyBorder="1" applyAlignment="1">
      <alignment horizontal="center" vertical="center"/>
    </xf>
    <xf numFmtId="9" fontId="15" fillId="0" borderId="17" xfId="349" applyFont="1" applyFill="1" applyBorder="1" applyAlignment="1">
      <alignment horizontal="center" vertical="center"/>
    </xf>
    <xf numFmtId="9" fontId="50" fillId="0" borderId="17" xfId="349" applyFont="1" applyFill="1" applyBorder="1" applyAlignment="1">
      <alignment horizontal="center" vertical="center"/>
    </xf>
    <xf numFmtId="0" fontId="54" fillId="2" borderId="21" xfId="0" applyFont="1" applyFill="1" applyBorder="1" applyAlignment="1">
      <alignment vertical="center"/>
    </xf>
    <xf numFmtId="180" fontId="50" fillId="0" borderId="29" xfId="349" applyNumberFormat="1" applyFont="1" applyFill="1" applyBorder="1" applyAlignment="1">
      <alignment horizontal="right" vertical="center"/>
    </xf>
    <xf numFmtId="0" fontId="50" fillId="41" borderId="22" xfId="0" applyFont="1" applyFill="1" applyBorder="1" applyAlignment="1">
      <alignment horizontal="center" vertical="center"/>
    </xf>
    <xf numFmtId="0" fontId="54" fillId="43" borderId="16" xfId="0" applyFont="1" applyFill="1" applyBorder="1" applyAlignment="1">
      <alignment horizontal="center" vertical="center"/>
    </xf>
    <xf numFmtId="0" fontId="50" fillId="41" borderId="16" xfId="0" applyFont="1" applyFill="1" applyBorder="1" applyAlignment="1">
      <alignment horizontal="center" vertical="center"/>
    </xf>
    <xf numFmtId="0" fontId="54" fillId="43" borderId="17" xfId="0" applyFont="1" applyFill="1" applyBorder="1" applyAlignment="1">
      <alignment horizontal="center" vertical="center"/>
    </xf>
    <xf numFmtId="0" fontId="54" fillId="41" borderId="22" xfId="0" applyFont="1" applyFill="1" applyBorder="1" applyAlignment="1">
      <alignment horizontal="center" vertical="center"/>
    </xf>
    <xf numFmtId="0" fontId="53" fillId="0" borderId="0" xfId="0" applyFont="1" applyBorder="1" applyAlignment="1">
      <alignment horizontal="left" wrapText="1"/>
    </xf>
    <xf numFmtId="0" fontId="38" fillId="0" borderId="15" xfId="1" applyFont="1" applyFill="1" applyBorder="1" applyAlignment="1">
      <alignment horizontal="left" vertical="center" wrapText="1"/>
    </xf>
    <xf numFmtId="0" fontId="15" fillId="0" borderId="25" xfId="1" applyFont="1" applyFill="1" applyBorder="1" applyAlignment="1">
      <alignment horizontal="left" vertical="center" wrapText="1"/>
    </xf>
    <xf numFmtId="1" fontId="4" fillId="0" borderId="25" xfId="1" applyNumberFormat="1" applyFont="1" applyFill="1" applyBorder="1" applyAlignment="1">
      <alignment horizontal="center" vertical="center"/>
    </xf>
    <xf numFmtId="1" fontId="15" fillId="0" borderId="25" xfId="1" applyNumberFormat="1" applyFont="1" applyFill="1" applyBorder="1" applyAlignment="1">
      <alignment horizontal="center" vertical="center"/>
    </xf>
    <xf numFmtId="1" fontId="4" fillId="0" borderId="15" xfId="1" applyNumberFormat="1" applyFont="1" applyFill="1" applyBorder="1" applyAlignment="1">
      <alignment horizontal="center" vertical="center"/>
    </xf>
    <xf numFmtId="0" fontId="0" fillId="0" borderId="0" xfId="0" applyBorder="1" applyAlignment="1">
      <alignment vertical="center"/>
    </xf>
    <xf numFmtId="0" fontId="54" fillId="0" borderId="0" xfId="1" applyFont="1" applyFill="1" applyBorder="1" applyAlignment="1">
      <alignment vertical="center"/>
    </xf>
    <xf numFmtId="0" fontId="54" fillId="0" borderId="0" xfId="1" applyFont="1" applyBorder="1" applyAlignment="1">
      <alignment vertical="center"/>
    </xf>
    <xf numFmtId="11" fontId="63" fillId="0" borderId="17" xfId="1" applyNumberFormat="1" applyFont="1" applyFill="1" applyBorder="1" applyAlignment="1">
      <alignment horizontal="left" vertical="center" wrapText="1"/>
    </xf>
    <xf numFmtId="11" fontId="63" fillId="0" borderId="22" xfId="349" applyNumberFormat="1" applyFont="1" applyFill="1" applyBorder="1" applyAlignment="1">
      <alignment horizontal="center" vertical="center" wrapText="1"/>
    </xf>
    <xf numFmtId="11" fontId="63" fillId="0" borderId="16" xfId="349" applyNumberFormat="1" applyFont="1" applyFill="1" applyBorder="1" applyAlignment="1">
      <alignment horizontal="center" vertical="center" wrapText="1"/>
    </xf>
    <xf numFmtId="11" fontId="63" fillId="0" borderId="17" xfId="349" applyNumberFormat="1" applyFont="1" applyFill="1" applyBorder="1" applyAlignment="1">
      <alignment horizontal="center" vertical="center"/>
    </xf>
    <xf numFmtId="11" fontId="53" fillId="0" borderId="16" xfId="349" applyNumberFormat="1" applyFont="1" applyFill="1" applyBorder="1" applyAlignment="1">
      <alignment horizontal="center" vertical="center"/>
    </xf>
    <xf numFmtId="11" fontId="53" fillId="0" borderId="17" xfId="349" applyNumberFormat="1" applyFont="1" applyFill="1" applyBorder="1" applyAlignment="1">
      <alignment horizontal="center" vertical="center"/>
    </xf>
    <xf numFmtId="11" fontId="0" fillId="0" borderId="0" xfId="0" applyNumberFormat="1" applyAlignment="1">
      <alignment vertical="center"/>
    </xf>
    <xf numFmtId="11" fontId="63" fillId="0" borderId="16" xfId="349" applyNumberFormat="1" applyFont="1" applyFill="1" applyBorder="1" applyAlignment="1">
      <alignment horizontal="center" vertical="center"/>
    </xf>
    <xf numFmtId="11" fontId="64" fillId="0" borderId="0" xfId="349" applyNumberFormat="1" applyFont="1" applyFill="1" applyBorder="1" applyAlignment="1">
      <alignment horizontal="center" vertical="center"/>
    </xf>
    <xf numFmtId="11" fontId="53" fillId="0" borderId="22" xfId="349" applyNumberFormat="1" applyFont="1" applyFill="1" applyBorder="1" applyAlignment="1">
      <alignment horizontal="center" vertical="center"/>
    </xf>
    <xf numFmtId="11" fontId="53" fillId="0" borderId="0" xfId="1" applyNumberFormat="1" applyFont="1" applyFill="1"/>
    <xf numFmtId="0" fontId="54" fillId="48" borderId="24" xfId="1" applyFont="1" applyFill="1" applyBorder="1" applyAlignment="1">
      <alignment horizontal="center"/>
    </xf>
    <xf numFmtId="0" fontId="54" fillId="50" borderId="24" xfId="1" applyFont="1" applyFill="1" applyBorder="1" applyAlignment="1">
      <alignment horizontal="center"/>
    </xf>
    <xf numFmtId="0" fontId="54" fillId="50" borderId="25" xfId="1" applyFont="1" applyFill="1" applyBorder="1" applyAlignment="1">
      <alignment horizontal="center"/>
    </xf>
    <xf numFmtId="0" fontId="54" fillId="50" borderId="26" xfId="1" applyFont="1" applyFill="1" applyBorder="1" applyAlignment="1">
      <alignment horizontal="center"/>
    </xf>
    <xf numFmtId="9" fontId="15" fillId="0" borderId="16" xfId="349" applyFont="1" applyFill="1" applyBorder="1" applyAlignment="1">
      <alignment horizontal="left" vertical="center" wrapText="1"/>
    </xf>
    <xf numFmtId="9" fontId="15" fillId="0" borderId="22" xfId="349" applyFont="1" applyFill="1" applyBorder="1" applyAlignment="1">
      <alignment horizontal="center" vertical="center" wrapText="1"/>
    </xf>
    <xf numFmtId="9" fontId="15" fillId="0" borderId="17" xfId="349" applyFont="1" applyFill="1" applyBorder="1" applyAlignment="1">
      <alignment horizontal="center" vertical="center" wrapText="1"/>
    </xf>
    <xf numFmtId="9" fontId="4" fillId="0" borderId="28" xfId="349" applyFont="1" applyFill="1" applyBorder="1" applyAlignment="1">
      <alignment horizontal="center" vertical="center"/>
    </xf>
    <xf numFmtId="9" fontId="15" fillId="0" borderId="15" xfId="349" applyFont="1" applyFill="1" applyBorder="1" applyAlignment="1">
      <alignment horizontal="left" vertical="center" wrapText="1"/>
    </xf>
    <xf numFmtId="9" fontId="4" fillId="0" borderId="15" xfId="349" applyFont="1" applyFill="1" applyBorder="1" applyAlignment="1">
      <alignment horizontal="center" vertical="center"/>
    </xf>
    <xf numFmtId="9" fontId="15" fillId="0" borderId="15" xfId="349" applyFont="1" applyFill="1" applyBorder="1" applyAlignment="1">
      <alignment horizontal="center" vertical="center"/>
    </xf>
    <xf numFmtId="9" fontId="15" fillId="0" borderId="25" xfId="349" applyFont="1" applyFill="1" applyBorder="1" applyAlignment="1">
      <alignment horizontal="center" vertical="center" wrapText="1"/>
    </xf>
    <xf numFmtId="9" fontId="54" fillId="0" borderId="0" xfId="349" applyFont="1" applyFill="1" applyAlignment="1">
      <alignment vertical="center"/>
    </xf>
    <xf numFmtId="9" fontId="54" fillId="0" borderId="0" xfId="349" applyFont="1" applyAlignment="1">
      <alignment vertical="center"/>
    </xf>
    <xf numFmtId="9" fontId="54" fillId="0" borderId="15" xfId="349" applyFont="1" applyFill="1" applyBorder="1" applyAlignment="1">
      <alignment vertical="center"/>
    </xf>
    <xf numFmtId="9" fontId="54" fillId="0" borderId="30" xfId="349" applyFont="1" applyFill="1" applyBorder="1" applyAlignment="1">
      <alignment vertical="center"/>
    </xf>
    <xf numFmtId="9" fontId="15" fillId="0" borderId="18" xfId="349" applyFont="1" applyFill="1" applyBorder="1" applyAlignment="1">
      <alignment horizontal="center" vertical="center"/>
    </xf>
    <xf numFmtId="9" fontId="15" fillId="0" borderId="20" xfId="349" applyFont="1" applyFill="1" applyBorder="1" applyAlignment="1">
      <alignment horizontal="center" vertical="center" wrapText="1"/>
    </xf>
    <xf numFmtId="9" fontId="15" fillId="0" borderId="0" xfId="349" applyFont="1" applyFill="1" applyBorder="1" applyAlignment="1">
      <alignment horizontal="center" vertical="center" wrapText="1"/>
    </xf>
    <xf numFmtId="9" fontId="15" fillId="0" borderId="18" xfId="349" applyFont="1" applyFill="1" applyBorder="1" applyAlignment="1">
      <alignment horizontal="center" vertical="center" wrapText="1"/>
    </xf>
    <xf numFmtId="9" fontId="4" fillId="0" borderId="29" xfId="349" applyFont="1" applyFill="1" applyBorder="1" applyAlignment="1">
      <alignment horizontal="center" vertical="center"/>
    </xf>
    <xf numFmtId="9" fontId="4" fillId="0" borderId="25" xfId="349" applyFont="1" applyFill="1" applyBorder="1" applyAlignment="1">
      <alignment horizontal="center" vertical="center"/>
    </xf>
    <xf numFmtId="9" fontId="15" fillId="0" borderId="25" xfId="349" applyFont="1" applyFill="1" applyBorder="1" applyAlignment="1">
      <alignment horizontal="center" vertical="center"/>
    </xf>
    <xf numFmtId="9" fontId="15" fillId="0" borderId="28" xfId="349" applyFont="1" applyFill="1" applyBorder="1" applyAlignment="1">
      <alignment horizontal="center" vertical="center"/>
    </xf>
    <xf numFmtId="0" fontId="54" fillId="0" borderId="31" xfId="1" applyFont="1" applyFill="1" applyBorder="1" applyAlignment="1"/>
    <xf numFmtId="0" fontId="0" fillId="0" borderId="20" xfId="0" applyBorder="1" applyAlignment="1">
      <alignment vertical="center"/>
    </xf>
    <xf numFmtId="0" fontId="0" fillId="0" borderId="20" xfId="0" applyBorder="1"/>
    <xf numFmtId="11" fontId="0" fillId="0" borderId="20" xfId="0" applyNumberFormat="1" applyBorder="1" applyAlignment="1">
      <alignment vertical="center"/>
    </xf>
    <xf numFmtId="0" fontId="54" fillId="2" borderId="22" xfId="0" applyFont="1" applyFill="1" applyBorder="1" applyAlignment="1">
      <alignment horizontal="center" vertical="center"/>
    </xf>
    <xf numFmtId="0" fontId="54" fillId="50" borderId="17" xfId="0" applyFont="1" applyFill="1" applyBorder="1" applyAlignment="1">
      <alignment horizontal="center" vertical="center"/>
    </xf>
    <xf numFmtId="0" fontId="50" fillId="0" borderId="25" xfId="0" applyFont="1" applyBorder="1" applyAlignment="1">
      <alignment vertical="center"/>
    </xf>
    <xf numFmtId="0" fontId="50" fillId="0" borderId="24" xfId="0" applyFont="1" applyFill="1" applyBorder="1" applyAlignment="1">
      <alignment vertical="center"/>
    </xf>
    <xf numFmtId="0" fontId="50" fillId="2" borderId="24" xfId="0" applyFont="1" applyFill="1" applyBorder="1" applyAlignment="1">
      <alignment vertical="center"/>
    </xf>
    <xf numFmtId="0" fontId="50" fillId="0" borderId="23" xfId="0" applyFont="1" applyFill="1" applyBorder="1" applyAlignment="1">
      <alignment vertical="center"/>
    </xf>
    <xf numFmtId="0" fontId="50" fillId="2" borderId="26" xfId="0" applyFont="1" applyFill="1" applyBorder="1" applyAlignment="1">
      <alignment vertical="center"/>
    </xf>
    <xf numFmtId="0" fontId="50" fillId="2" borderId="23" xfId="0" applyFont="1" applyFill="1" applyBorder="1" applyAlignment="1">
      <alignment vertical="center"/>
    </xf>
    <xf numFmtId="0" fontId="54" fillId="2" borderId="29" xfId="0" applyFont="1" applyFill="1" applyBorder="1" applyAlignment="1">
      <alignment vertical="center"/>
    </xf>
    <xf numFmtId="180" fontId="50" fillId="2" borderId="28" xfId="349" applyNumberFormat="1" applyFont="1" applyFill="1" applyBorder="1" applyAlignment="1">
      <alignment horizontal="right" vertical="center"/>
    </xf>
    <xf numFmtId="0" fontId="50" fillId="2" borderId="55" xfId="0" applyFont="1" applyFill="1" applyBorder="1" applyAlignment="1">
      <alignment vertical="center"/>
    </xf>
    <xf numFmtId="180" fontId="50" fillId="2" borderId="22" xfId="349" applyNumberFormat="1" applyFont="1" applyFill="1" applyBorder="1" applyAlignment="1">
      <alignment horizontal="right" vertical="center"/>
    </xf>
    <xf numFmtId="180" fontId="50" fillId="2" borderId="42" xfId="349" applyNumberFormat="1" applyFont="1" applyFill="1" applyBorder="1" applyAlignment="1">
      <alignment horizontal="right" vertical="center"/>
    </xf>
    <xf numFmtId="180" fontId="50" fillId="2" borderId="17" xfId="0" applyNumberFormat="1" applyFont="1" applyFill="1" applyBorder="1" applyAlignment="1">
      <alignment horizontal="right" vertical="center"/>
    </xf>
    <xf numFmtId="180" fontId="50" fillId="2" borderId="17" xfId="349" applyNumberFormat="1" applyFont="1" applyFill="1" applyBorder="1" applyAlignment="1">
      <alignment horizontal="right" vertical="center"/>
    </xf>
    <xf numFmtId="0" fontId="54" fillId="2" borderId="27" xfId="0" applyFont="1" applyFill="1" applyBorder="1" applyAlignment="1">
      <alignment vertical="center"/>
    </xf>
    <xf numFmtId="0" fontId="4" fillId="2" borderId="29" xfId="0" applyFont="1" applyFill="1" applyBorder="1" applyAlignment="1">
      <alignment vertical="center"/>
    </xf>
    <xf numFmtId="0" fontId="50" fillId="2" borderId="29" xfId="0" applyFont="1" applyFill="1" applyBorder="1" applyAlignment="1">
      <alignment vertical="center"/>
    </xf>
    <xf numFmtId="0" fontId="54" fillId="2" borderId="40" xfId="0" applyFont="1" applyFill="1" applyBorder="1" applyAlignment="1">
      <alignment vertical="center"/>
    </xf>
    <xf numFmtId="0" fontId="54" fillId="2" borderId="19" xfId="0" applyFont="1" applyFill="1" applyBorder="1" applyAlignment="1">
      <alignment vertical="center"/>
    </xf>
    <xf numFmtId="9" fontId="50" fillId="2" borderId="29" xfId="0" applyNumberFormat="1" applyFont="1" applyFill="1" applyBorder="1" applyAlignment="1">
      <alignment vertical="center"/>
    </xf>
    <xf numFmtId="0" fontId="54" fillId="49" borderId="53" xfId="1" applyFont="1" applyFill="1" applyBorder="1" applyAlignment="1">
      <alignment horizontal="center"/>
    </xf>
    <xf numFmtId="0" fontId="54" fillId="48" borderId="52" xfId="1" applyFont="1" applyFill="1" applyBorder="1" applyAlignment="1">
      <alignment horizontal="center"/>
    </xf>
    <xf numFmtId="0" fontId="50" fillId="2" borderId="18" xfId="1" applyFont="1" applyFill="1" applyBorder="1" applyAlignment="1">
      <alignment horizontal="center"/>
    </xf>
    <xf numFmtId="0" fontId="50" fillId="2" borderId="17" xfId="1" applyFont="1" applyFill="1" applyBorder="1" applyAlignment="1">
      <alignment horizontal="center"/>
    </xf>
    <xf numFmtId="180" fontId="50" fillId="2" borderId="26" xfId="1" applyNumberFormat="1" applyFont="1" applyFill="1" applyBorder="1" applyAlignment="1">
      <alignment horizontal="center"/>
    </xf>
    <xf numFmtId="180" fontId="50" fillId="2" borderId="18" xfId="1" applyNumberFormat="1" applyFont="1" applyFill="1" applyBorder="1" applyAlignment="1">
      <alignment horizontal="center"/>
    </xf>
    <xf numFmtId="180" fontId="50" fillId="2" borderId="17" xfId="1" applyNumberFormat="1" applyFont="1" applyFill="1" applyBorder="1" applyAlignment="1">
      <alignment horizontal="center"/>
    </xf>
    <xf numFmtId="1" fontId="50" fillId="2" borderId="21" xfId="1" applyNumberFormat="1" applyFont="1" applyFill="1" applyBorder="1" applyAlignment="1">
      <alignment horizontal="center"/>
    </xf>
    <xf numFmtId="1" fontId="50" fillId="2" borderId="22" xfId="1" applyNumberFormat="1" applyFont="1" applyFill="1" applyBorder="1" applyAlignment="1">
      <alignment horizontal="center"/>
    </xf>
    <xf numFmtId="180" fontId="50" fillId="2" borderId="21" xfId="1" applyNumberFormat="1" applyFont="1" applyFill="1" applyBorder="1" applyAlignment="1">
      <alignment horizontal="center"/>
    </xf>
    <xf numFmtId="180" fontId="50" fillId="2" borderId="22" xfId="1" applyNumberFormat="1" applyFont="1" applyFill="1" applyBorder="1" applyAlignment="1">
      <alignment horizontal="center"/>
    </xf>
    <xf numFmtId="1" fontId="50" fillId="2" borderId="19" xfId="1" applyNumberFormat="1" applyFont="1" applyFill="1" applyBorder="1" applyAlignment="1">
      <alignment horizontal="center"/>
    </xf>
    <xf numFmtId="1" fontId="50" fillId="2" borderId="17" xfId="1" applyNumberFormat="1" applyFont="1" applyFill="1" applyBorder="1" applyAlignment="1">
      <alignment horizontal="center"/>
    </xf>
    <xf numFmtId="180" fontId="50" fillId="2" borderId="19" xfId="1" applyNumberFormat="1" applyFont="1" applyFill="1" applyBorder="1" applyAlignment="1">
      <alignment horizontal="center"/>
    </xf>
    <xf numFmtId="0" fontId="50" fillId="0" borderId="49" xfId="1" applyFont="1" applyFill="1" applyBorder="1" applyAlignment="1">
      <alignment horizontal="center"/>
    </xf>
    <xf numFmtId="0" fontId="50" fillId="0" borderId="56" xfId="1" applyFont="1" applyFill="1" applyBorder="1" applyAlignment="1">
      <alignment horizontal="center"/>
    </xf>
    <xf numFmtId="1" fontId="50" fillId="0" borderId="21" xfId="1" applyNumberFormat="1" applyFont="1" applyFill="1" applyBorder="1" applyAlignment="1">
      <alignment horizontal="center"/>
    </xf>
    <xf numFmtId="1" fontId="50" fillId="0" borderId="19" xfId="1" applyNumberFormat="1" applyFont="1" applyFill="1" applyBorder="1" applyAlignment="1">
      <alignment horizontal="center"/>
    </xf>
    <xf numFmtId="1" fontId="50" fillId="0" borderId="22" xfId="1" applyNumberFormat="1" applyFont="1" applyFill="1" applyBorder="1" applyAlignment="1">
      <alignment horizontal="center"/>
    </xf>
    <xf numFmtId="1" fontId="50" fillId="0" borderId="17" xfId="1" applyNumberFormat="1" applyFont="1" applyFill="1" applyBorder="1" applyAlignment="1">
      <alignment horizontal="center"/>
    </xf>
    <xf numFmtId="180" fontId="50" fillId="0" borderId="57" xfId="1" applyNumberFormat="1" applyFont="1" applyFill="1" applyBorder="1" applyAlignment="1">
      <alignment horizontal="center"/>
    </xf>
    <xf numFmtId="180" fontId="50" fillId="0" borderId="21" xfId="1" applyNumberFormat="1" applyFont="1" applyFill="1" applyBorder="1" applyAlignment="1">
      <alignment horizontal="center"/>
    </xf>
    <xf numFmtId="180" fontId="50" fillId="0" borderId="19" xfId="1" applyNumberFormat="1" applyFont="1" applyFill="1" applyBorder="1" applyAlignment="1">
      <alignment horizontal="center"/>
    </xf>
    <xf numFmtId="0" fontId="54" fillId="41" borderId="58" xfId="1" applyFont="1" applyFill="1" applyBorder="1" applyAlignment="1">
      <alignment horizontal="center"/>
    </xf>
    <xf numFmtId="0" fontId="54" fillId="43" borderId="40" xfId="1" applyFont="1" applyFill="1" applyBorder="1" applyAlignment="1">
      <alignment horizontal="center"/>
    </xf>
    <xf numFmtId="0" fontId="50" fillId="0" borderId="59" xfId="1" applyFont="1" applyFill="1" applyBorder="1" applyAlignment="1">
      <alignment horizontal="center"/>
    </xf>
    <xf numFmtId="0" fontId="50" fillId="46" borderId="24" xfId="0" applyFont="1" applyFill="1" applyBorder="1"/>
    <xf numFmtId="2" fontId="54" fillId="0" borderId="21" xfId="0" applyNumberFormat="1" applyFont="1" applyFill="1" applyBorder="1" applyAlignment="1">
      <alignment horizontal="right"/>
    </xf>
    <xf numFmtId="0" fontId="54" fillId="0" borderId="21" xfId="0" applyFont="1" applyBorder="1"/>
    <xf numFmtId="0" fontId="54" fillId="0" borderId="19" xfId="0" applyFont="1" applyBorder="1"/>
    <xf numFmtId="0" fontId="54" fillId="0" borderId="18" xfId="0" applyFont="1" applyBorder="1"/>
    <xf numFmtId="0" fontId="50" fillId="2" borderId="24" xfId="1" applyFont="1" applyFill="1" applyBorder="1" applyAlignment="1">
      <alignment horizontal="center"/>
    </xf>
    <xf numFmtId="0" fontId="50" fillId="2" borderId="26" xfId="1" applyFont="1" applyFill="1" applyBorder="1" applyAlignment="1">
      <alignment horizontal="center"/>
    </xf>
    <xf numFmtId="0" fontId="50" fillId="2" borderId="20" xfId="1" applyFont="1" applyFill="1" applyBorder="1" applyAlignment="1">
      <alignment horizontal="center"/>
    </xf>
    <xf numFmtId="0" fontId="50" fillId="2" borderId="22" xfId="1" applyFont="1" applyFill="1" applyBorder="1" applyAlignment="1">
      <alignment horizontal="center"/>
    </xf>
    <xf numFmtId="180" fontId="50" fillId="2" borderId="24" xfId="1" applyNumberFormat="1" applyFont="1" applyFill="1" applyBorder="1" applyAlignment="1">
      <alignment horizontal="center"/>
    </xf>
    <xf numFmtId="180" fontId="50" fillId="2" borderId="20" xfId="1" applyNumberFormat="1" applyFont="1" applyFill="1" applyBorder="1" applyAlignment="1">
      <alignment horizontal="center"/>
    </xf>
    <xf numFmtId="9" fontId="54" fillId="2" borderId="26" xfId="349" applyFont="1" applyFill="1" applyBorder="1"/>
    <xf numFmtId="0" fontId="54" fillId="2" borderId="24" xfId="0" applyFont="1" applyFill="1" applyBorder="1"/>
    <xf numFmtId="0" fontId="54" fillId="2" borderId="26" xfId="0" applyFont="1" applyFill="1" applyBorder="1"/>
    <xf numFmtId="9" fontId="54" fillId="2" borderId="24" xfId="349" applyFont="1" applyFill="1" applyBorder="1"/>
    <xf numFmtId="0" fontId="53" fillId="0" borderId="0" xfId="0" applyFont="1" applyBorder="1" applyAlignment="1">
      <alignment horizontal="left" vertical="center" wrapText="1"/>
    </xf>
    <xf numFmtId="0" fontId="53" fillId="0" borderId="0" xfId="0" applyFont="1" applyBorder="1" applyAlignment="1">
      <alignment vertical="center" wrapText="1"/>
    </xf>
    <xf numFmtId="1" fontId="54" fillId="0" borderId="24" xfId="0" applyNumberFormat="1" applyFont="1" applyBorder="1"/>
    <xf numFmtId="1" fontId="38" fillId="0" borderId="21" xfId="1" applyNumberFormat="1" applyFont="1" applyFill="1" applyBorder="1" applyAlignment="1">
      <alignment horizontal="center" vertical="center" wrapText="1"/>
    </xf>
    <xf numFmtId="1" fontId="38" fillId="0" borderId="15" xfId="1" applyNumberFormat="1" applyFont="1" applyFill="1" applyBorder="1" applyAlignment="1">
      <alignment horizontal="center" vertical="center" wrapText="1"/>
    </xf>
    <xf numFmtId="1" fontId="38" fillId="0" borderId="19" xfId="1" applyNumberFormat="1" applyFont="1" applyFill="1" applyBorder="1" applyAlignment="1">
      <alignment horizontal="center" vertical="center" wrapText="1"/>
    </xf>
    <xf numFmtId="1" fontId="40" fillId="0" borderId="27" xfId="1" applyNumberFormat="1" applyFont="1" applyFill="1" applyBorder="1" applyAlignment="1">
      <alignment horizontal="center" vertical="center"/>
    </xf>
    <xf numFmtId="1" fontId="38" fillId="0" borderId="18" xfId="1" applyNumberFormat="1" applyFont="1" applyFill="1" applyBorder="1" applyAlignment="1">
      <alignment horizontal="center" vertical="center"/>
    </xf>
    <xf numFmtId="0" fontId="69" fillId="0" borderId="20" xfId="0" applyFont="1" applyBorder="1" applyAlignment="1">
      <alignment vertical="center"/>
    </xf>
    <xf numFmtId="0" fontId="69" fillId="0" borderId="0" xfId="0" applyFont="1" applyAlignment="1">
      <alignment vertical="center"/>
    </xf>
    <xf numFmtId="1" fontId="40" fillId="0" borderId="23" xfId="1" applyNumberFormat="1" applyFont="1" applyFill="1" applyBorder="1" applyAlignment="1">
      <alignment horizontal="center" vertical="center"/>
    </xf>
    <xf numFmtId="9" fontId="38" fillId="0" borderId="24" xfId="349" applyFont="1" applyFill="1" applyBorder="1" applyAlignment="1">
      <alignment horizontal="center" vertical="center" wrapText="1"/>
    </xf>
    <xf numFmtId="9" fontId="38" fillId="0" borderId="25" xfId="349" applyFont="1" applyFill="1" applyBorder="1" applyAlignment="1">
      <alignment horizontal="center" vertical="center" wrapText="1"/>
    </xf>
    <xf numFmtId="9" fontId="38" fillId="0" borderId="26" xfId="349" applyFont="1" applyFill="1" applyBorder="1" applyAlignment="1">
      <alignment horizontal="center" vertical="center" wrapText="1"/>
    </xf>
    <xf numFmtId="9" fontId="40" fillId="0" borderId="23" xfId="349" applyFont="1" applyFill="1" applyBorder="1" applyAlignment="1">
      <alignment horizontal="center" vertical="center"/>
    </xf>
    <xf numFmtId="9" fontId="38" fillId="0" borderId="21" xfId="349" applyFont="1" applyFill="1" applyBorder="1" applyAlignment="1">
      <alignment horizontal="center" vertical="center" wrapText="1"/>
    </xf>
    <xf numFmtId="9" fontId="38" fillId="0" borderId="15" xfId="349" applyFont="1" applyFill="1" applyBorder="1" applyAlignment="1">
      <alignment horizontal="center" vertical="center" wrapText="1"/>
    </xf>
    <xf numFmtId="9" fontId="38" fillId="0" borderId="19" xfId="349" applyFont="1" applyFill="1" applyBorder="1" applyAlignment="1">
      <alignment horizontal="center" vertical="center" wrapText="1"/>
    </xf>
    <xf numFmtId="9" fontId="40" fillId="0" borderId="27" xfId="349" applyFont="1" applyFill="1" applyBorder="1" applyAlignment="1">
      <alignment horizontal="center" vertical="center"/>
    </xf>
    <xf numFmtId="0" fontId="54" fillId="48" borderId="60" xfId="1" applyFont="1" applyFill="1" applyBorder="1" applyAlignment="1">
      <alignment horizontal="center"/>
    </xf>
    <xf numFmtId="0" fontId="50" fillId="0" borderId="61" xfId="1" applyFont="1" applyFill="1" applyBorder="1" applyAlignment="1">
      <alignment horizontal="center"/>
    </xf>
    <xf numFmtId="1" fontId="50" fillId="2" borderId="15" xfId="1" applyNumberFormat="1" applyFont="1" applyFill="1" applyBorder="1" applyAlignment="1">
      <alignment horizontal="center"/>
    </xf>
    <xf numFmtId="1" fontId="50" fillId="2" borderId="16" xfId="1" applyNumberFormat="1" applyFont="1" applyFill="1" applyBorder="1" applyAlignment="1">
      <alignment horizontal="center"/>
    </xf>
    <xf numFmtId="180" fontId="50" fillId="0" borderId="16" xfId="1" applyNumberFormat="1" applyFont="1" applyFill="1" applyBorder="1" applyAlignment="1">
      <alignment horizontal="center"/>
    </xf>
    <xf numFmtId="180" fontId="50" fillId="2" borderId="15" xfId="1" applyNumberFormat="1" applyFont="1" applyFill="1" applyBorder="1" applyAlignment="1">
      <alignment horizontal="center"/>
    </xf>
    <xf numFmtId="180" fontId="50" fillId="2" borderId="16" xfId="1" applyNumberFormat="1" applyFont="1" applyFill="1" applyBorder="1" applyAlignment="1">
      <alignment horizontal="center"/>
    </xf>
    <xf numFmtId="180" fontId="50" fillId="0" borderId="41" xfId="349" applyNumberFormat="1" applyFont="1" applyFill="1" applyBorder="1" applyAlignment="1">
      <alignment vertical="center"/>
    </xf>
    <xf numFmtId="180" fontId="50" fillId="0" borderId="29" xfId="349" applyNumberFormat="1" applyFont="1" applyFill="1" applyBorder="1" applyAlignment="1">
      <alignment vertical="center"/>
    </xf>
    <xf numFmtId="0" fontId="50" fillId="0" borderId="41"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20" xfId="0" applyFont="1" applyFill="1" applyBorder="1" applyAlignment="1">
      <alignment horizontal="center" vertical="center" wrapText="1"/>
    </xf>
    <xf numFmtId="0" fontId="50" fillId="0" borderId="20" xfId="0" applyFont="1" applyFill="1" applyBorder="1" applyAlignment="1">
      <alignment horizontal="center" vertical="center"/>
    </xf>
    <xf numFmtId="0" fontId="51" fillId="46" borderId="29" xfId="0" applyFont="1" applyFill="1" applyBorder="1" applyAlignment="1">
      <alignment horizontal="center" vertical="center"/>
    </xf>
    <xf numFmtId="0" fontId="54" fillId="46" borderId="29" xfId="0" applyFont="1" applyFill="1" applyBorder="1" applyAlignment="1">
      <alignment horizontal="center" vertical="center"/>
    </xf>
    <xf numFmtId="3" fontId="4" fillId="46" borderId="29" xfId="0" applyNumberFormat="1" applyFont="1" applyFill="1" applyBorder="1"/>
    <xf numFmtId="179" fontId="40" fillId="0" borderId="29" xfId="0" applyNumberFormat="1" applyFont="1" applyFill="1" applyBorder="1"/>
    <xf numFmtId="179" fontId="4" fillId="0" borderId="29" xfId="0" applyNumberFormat="1" applyFont="1" applyFill="1" applyBorder="1"/>
    <xf numFmtId="0" fontId="4" fillId="0" borderId="29" xfId="0" applyFont="1" applyFill="1" applyBorder="1"/>
    <xf numFmtId="0" fontId="40" fillId="0" borderId="29" xfId="0" applyFont="1" applyBorder="1"/>
    <xf numFmtId="179" fontId="4" fillId="0" borderId="29" xfId="0" applyNumberFormat="1" applyFont="1" applyFill="1" applyBorder="1" applyAlignment="1">
      <alignment wrapText="1"/>
    </xf>
    <xf numFmtId="179" fontId="40" fillId="0" borderId="29" xfId="0" applyNumberFormat="1" applyFont="1" applyFill="1" applyBorder="1" applyAlignment="1">
      <alignment horizontal="left"/>
    </xf>
    <xf numFmtId="181" fontId="54" fillId="0" borderId="21" xfId="0" applyNumberFormat="1" applyFont="1" applyBorder="1"/>
    <xf numFmtId="9" fontId="54" fillId="0" borderId="26" xfId="349" applyFont="1" applyFill="1" applyBorder="1" applyAlignment="1">
      <alignment horizontal="center" vertical="center"/>
    </xf>
    <xf numFmtId="9" fontId="38" fillId="0" borderId="18" xfId="349" applyFont="1" applyFill="1" applyBorder="1" applyAlignment="1">
      <alignment horizontal="center" vertical="center"/>
    </xf>
    <xf numFmtId="0" fontId="54" fillId="0" borderId="20" xfId="1" applyFont="1" applyFill="1" applyBorder="1"/>
    <xf numFmtId="0" fontId="50" fillId="0" borderId="20" xfId="1" applyFont="1" applyFill="1" applyBorder="1"/>
    <xf numFmtId="0" fontId="54" fillId="0" borderId="20" xfId="1" applyFont="1" applyBorder="1"/>
    <xf numFmtId="11" fontId="53" fillId="0" borderId="20" xfId="1" applyNumberFormat="1" applyFont="1" applyFill="1" applyBorder="1"/>
    <xf numFmtId="0" fontId="54" fillId="0" borderId="20" xfId="1" applyFont="1" applyFill="1" applyBorder="1" applyAlignment="1">
      <alignment horizontal="center"/>
    </xf>
    <xf numFmtId="0" fontId="50" fillId="0" borderId="20" xfId="1" applyFont="1" applyBorder="1"/>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53" fillId="0" borderId="0" xfId="0" applyFont="1" applyBorder="1" applyAlignment="1">
      <alignment horizontal="left" vertical="center" wrapText="1"/>
    </xf>
    <xf numFmtId="2" fontId="54" fillId="0" borderId="28" xfId="0" applyNumberFormat="1" applyFont="1" applyFill="1" applyBorder="1" applyAlignment="1">
      <alignment horizontal="right" vertical="center"/>
    </xf>
    <xf numFmtId="173" fontId="4" fillId="0" borderId="22" xfId="0" applyNumberFormat="1" applyFont="1" applyFill="1" applyBorder="1"/>
    <xf numFmtId="9" fontId="54" fillId="0" borderId="24" xfId="349" applyNumberFormat="1" applyFont="1" applyBorder="1"/>
    <xf numFmtId="2" fontId="54" fillId="0" borderId="21" xfId="0" applyNumberFormat="1" applyFont="1" applyBorder="1"/>
    <xf numFmtId="0" fontId="51" fillId="44" borderId="0" xfId="0" applyFont="1" applyFill="1" applyAlignment="1">
      <alignment horizontal="left"/>
    </xf>
    <xf numFmtId="0" fontId="53" fillId="0" borderId="0" xfId="0" applyFont="1" applyAlignment="1">
      <alignment horizontal="left" wrapText="1"/>
    </xf>
    <xf numFmtId="0" fontId="50" fillId="0" borderId="0" xfId="0" applyFont="1" applyAlignment="1">
      <alignment horizontal="left" vertical="top" wrapText="1"/>
    </xf>
    <xf numFmtId="0" fontId="50" fillId="0" borderId="0" xfId="0" applyFont="1" applyAlignment="1">
      <alignment horizontal="left" wrapText="1"/>
    </xf>
    <xf numFmtId="0" fontId="50" fillId="0" borderId="0" xfId="0" applyFont="1" applyAlignment="1">
      <alignment horizontal="left"/>
    </xf>
    <xf numFmtId="0" fontId="51" fillId="47" borderId="24" xfId="1" applyFont="1" applyFill="1" applyBorder="1" applyAlignment="1">
      <alignment horizontal="center"/>
    </xf>
    <xf numFmtId="0" fontId="51" fillId="47" borderId="25" xfId="1" applyFont="1" applyFill="1" applyBorder="1" applyAlignment="1">
      <alignment horizontal="center"/>
    </xf>
    <xf numFmtId="0" fontId="51" fillId="44" borderId="0" xfId="1" applyFont="1" applyFill="1" applyAlignment="1">
      <alignment horizontal="center"/>
    </xf>
    <xf numFmtId="0" fontId="51" fillId="47" borderId="26" xfId="1" applyFont="1" applyFill="1" applyBorder="1" applyAlignment="1">
      <alignment horizontal="center"/>
    </xf>
    <xf numFmtId="0" fontId="51" fillId="45" borderId="24" xfId="1" applyFont="1" applyFill="1" applyBorder="1" applyAlignment="1">
      <alignment horizontal="center"/>
    </xf>
    <xf numFmtId="0" fontId="51" fillId="45" borderId="25" xfId="1" applyFont="1" applyFill="1" applyBorder="1" applyAlignment="1">
      <alignment horizontal="center"/>
    </xf>
    <xf numFmtId="0" fontId="51" fillId="45" borderId="26" xfId="1" applyFont="1" applyFill="1" applyBorder="1" applyAlignment="1">
      <alignment horizontal="center"/>
    </xf>
    <xf numFmtId="0" fontId="51" fillId="45" borderId="0" xfId="0" applyFont="1" applyFill="1" applyAlignment="1">
      <alignment horizontal="center"/>
    </xf>
    <xf numFmtId="0" fontId="51" fillId="44" borderId="0" xfId="0" applyFont="1" applyFill="1" applyAlignment="1">
      <alignment horizontal="center"/>
    </xf>
    <xf numFmtId="0" fontId="53" fillId="0" borderId="0" xfId="0" applyFont="1" applyAlignment="1">
      <alignment horizontal="left" vertical="top" wrapText="1"/>
    </xf>
    <xf numFmtId="0" fontId="51" fillId="46" borderId="0" xfId="1" applyFont="1" applyFill="1" applyBorder="1" applyAlignment="1">
      <alignment horizontal="center"/>
    </xf>
    <xf numFmtId="0" fontId="51" fillId="0" borderId="0" xfId="1" applyFont="1" applyFill="1" applyBorder="1" applyAlignment="1">
      <alignment horizontal="center"/>
    </xf>
    <xf numFmtId="0" fontId="51" fillId="45" borderId="25" xfId="1" applyFont="1" applyFill="1" applyBorder="1" applyAlignment="1">
      <alignment horizontal="center" vertical="center"/>
    </xf>
    <xf numFmtId="0" fontId="51" fillId="45" borderId="26" xfId="1" applyFont="1" applyFill="1" applyBorder="1" applyAlignment="1">
      <alignment horizontal="center" vertical="center"/>
    </xf>
    <xf numFmtId="0" fontId="51" fillId="45" borderId="25" xfId="1" applyFont="1" applyFill="1" applyBorder="1" applyAlignment="1">
      <alignment horizontal="center" vertical="center" wrapText="1"/>
    </xf>
    <xf numFmtId="0" fontId="51" fillId="45" borderId="26" xfId="1" applyFont="1" applyFill="1" applyBorder="1" applyAlignment="1">
      <alignment horizontal="center" vertical="center" wrapText="1"/>
    </xf>
    <xf numFmtId="0" fontId="51" fillId="45" borderId="49" xfId="1" applyFont="1" applyFill="1" applyBorder="1" applyAlignment="1">
      <alignment horizontal="center" vertical="center" wrapText="1"/>
    </xf>
    <xf numFmtId="0" fontId="51" fillId="45" borderId="50" xfId="1" applyFont="1" applyFill="1" applyBorder="1" applyAlignment="1">
      <alignment horizontal="center" vertical="center" wrapText="1"/>
    </xf>
    <xf numFmtId="0" fontId="51" fillId="45" borderId="45" xfId="1" applyFont="1" applyFill="1" applyBorder="1" applyAlignment="1">
      <alignment horizontal="center" vertical="center"/>
    </xf>
    <xf numFmtId="0" fontId="51" fillId="45" borderId="46" xfId="1" applyFont="1" applyFill="1" applyBorder="1" applyAlignment="1">
      <alignment horizontal="center" vertical="center"/>
    </xf>
    <xf numFmtId="0" fontId="51" fillId="45" borderId="50" xfId="1" applyFont="1" applyFill="1" applyBorder="1" applyAlignment="1">
      <alignment horizontal="center" vertical="center"/>
    </xf>
    <xf numFmtId="0" fontId="51" fillId="47" borderId="45" xfId="1" applyFont="1" applyFill="1" applyBorder="1" applyAlignment="1">
      <alignment horizontal="center" vertical="center" wrapText="1"/>
    </xf>
    <xf numFmtId="0" fontId="51" fillId="47" borderId="61" xfId="1" applyFont="1" applyFill="1" applyBorder="1" applyAlignment="1">
      <alignment horizontal="center" vertical="center"/>
    </xf>
    <xf numFmtId="0" fontId="51" fillId="47" borderId="45" xfId="1" applyFont="1" applyFill="1" applyBorder="1" applyAlignment="1">
      <alignment horizontal="center" vertical="center"/>
    </xf>
    <xf numFmtId="0" fontId="51" fillId="47" borderId="50" xfId="1" applyFont="1" applyFill="1" applyBorder="1" applyAlignment="1">
      <alignment horizontal="center" vertical="center"/>
    </xf>
    <xf numFmtId="0" fontId="51" fillId="45" borderId="0" xfId="1" applyFont="1" applyFill="1" applyAlignment="1">
      <alignment horizontal="center" vertical="center"/>
    </xf>
    <xf numFmtId="0" fontId="53" fillId="0" borderId="0" xfId="0" applyFont="1" applyBorder="1" applyAlignment="1">
      <alignment horizontal="left" vertical="center" wrapText="1"/>
    </xf>
    <xf numFmtId="0" fontId="51" fillId="44" borderId="0" xfId="1" applyFont="1" applyFill="1" applyAlignment="1">
      <alignment horizontal="center" vertical="center"/>
    </xf>
    <xf numFmtId="0" fontId="51" fillId="47" borderId="20" xfId="0" applyFont="1" applyFill="1" applyBorder="1" applyAlignment="1">
      <alignment horizontal="center" vertical="center"/>
    </xf>
    <xf numFmtId="0" fontId="51" fillId="47" borderId="18" xfId="0" applyFont="1" applyFill="1" applyBorder="1" applyAlignment="1">
      <alignment horizontal="center" vertical="center"/>
    </xf>
    <xf numFmtId="0" fontId="51" fillId="48" borderId="20" xfId="0" applyFont="1" applyFill="1" applyBorder="1" applyAlignment="1">
      <alignment horizontal="center" vertical="center" wrapText="1"/>
    </xf>
    <xf numFmtId="0" fontId="51" fillId="48" borderId="18" xfId="0" applyFont="1" applyFill="1" applyBorder="1" applyAlignment="1">
      <alignment horizontal="center" vertical="center" wrapText="1"/>
    </xf>
    <xf numFmtId="0" fontId="51" fillId="47" borderId="0" xfId="0" applyFont="1" applyFill="1" applyBorder="1" applyAlignment="1">
      <alignment horizontal="center" vertical="center"/>
    </xf>
    <xf numFmtId="0" fontId="67" fillId="47" borderId="0" xfId="0" applyFont="1" applyFill="1" applyAlignment="1">
      <alignment horizontal="center" vertical="center"/>
    </xf>
    <xf numFmtId="0" fontId="67" fillId="51" borderId="0" xfId="0" applyFont="1" applyFill="1" applyAlignment="1">
      <alignment horizontal="center" vertical="center"/>
    </xf>
    <xf numFmtId="0" fontId="51" fillId="42" borderId="0" xfId="0" applyFont="1" applyFill="1" applyBorder="1" applyAlignment="1">
      <alignment horizontal="center" vertical="center"/>
    </xf>
    <xf numFmtId="0" fontId="51" fillId="45" borderId="20" xfId="0" applyFont="1" applyFill="1" applyBorder="1" applyAlignment="1">
      <alignment horizontal="center" vertical="center" wrapText="1"/>
    </xf>
    <xf numFmtId="0" fontId="51" fillId="45" borderId="0" xfId="0" applyFont="1" applyFill="1" applyBorder="1" applyAlignment="1">
      <alignment horizontal="center" vertical="center" wrapText="1"/>
    </xf>
    <xf numFmtId="0" fontId="51" fillId="45" borderId="18" xfId="0" applyFont="1" applyFill="1" applyBorder="1" applyAlignment="1">
      <alignment horizontal="center" vertical="center" wrapText="1"/>
    </xf>
    <xf numFmtId="0" fontId="51" fillId="42" borderId="15" xfId="0" applyFont="1" applyFill="1" applyBorder="1" applyAlignment="1">
      <alignment horizontal="center" vertical="center"/>
    </xf>
    <xf numFmtId="0" fontId="51" fillId="42" borderId="21" xfId="0" applyFont="1" applyFill="1" applyBorder="1" applyAlignment="1">
      <alignment horizontal="center" vertical="center"/>
    </xf>
    <xf numFmtId="0" fontId="51" fillId="42" borderId="19" xfId="0" applyFont="1" applyFill="1" applyBorder="1" applyAlignment="1">
      <alignment horizontal="center" vertical="center"/>
    </xf>
    <xf numFmtId="0" fontId="51" fillId="42" borderId="20" xfId="0" applyFont="1" applyFill="1" applyBorder="1" applyAlignment="1">
      <alignment horizontal="center" vertical="center"/>
    </xf>
    <xf numFmtId="0" fontId="51" fillId="42" borderId="18" xfId="0" applyFont="1" applyFill="1" applyBorder="1" applyAlignment="1">
      <alignment horizontal="center" vertical="center"/>
    </xf>
    <xf numFmtId="0" fontId="51" fillId="44" borderId="54" xfId="0" applyFont="1" applyFill="1" applyBorder="1" applyAlignment="1">
      <alignment horizontal="left"/>
    </xf>
    <xf numFmtId="0" fontId="51" fillId="3" borderId="0" xfId="0" applyFont="1" applyFill="1" applyBorder="1" applyAlignment="1">
      <alignment horizontal="center" vertical="center" textRotation="90"/>
    </xf>
    <xf numFmtId="0" fontId="51" fillId="45" borderId="24" xfId="0" applyFont="1" applyFill="1" applyBorder="1" applyAlignment="1">
      <alignment horizontal="center" vertical="center"/>
    </xf>
    <xf numFmtId="0" fontId="51" fillId="45" borderId="26" xfId="0" applyFont="1" applyFill="1" applyBorder="1" applyAlignment="1">
      <alignment horizontal="center" vertical="center"/>
    </xf>
  </cellXfs>
  <cellStyles count="351">
    <cellStyle name="_01 07 All factory demand allocation V01c" xfId="12"/>
    <cellStyle name="_02 07 All factory demand allocation V01d" xfId="13"/>
    <cellStyle name="_02-07 Forecast - All production plan V00 draft of commit 31.01" xfId="14"/>
    <cellStyle name="_03 07 All factory demand allocation V01b" xfId="15"/>
    <cellStyle name="_03 07 All factory demand allocation V01b_Proforma 2010 - Revenue et PL - input cdg" xfId="16"/>
    <cellStyle name="_0316" xfId="17"/>
    <cellStyle name="_07.06 All factory demand allocation V02" xfId="18"/>
    <cellStyle name="_08 06 All factory demand allocation V01E" xfId="19"/>
    <cellStyle name="_08 06 All factory demand allocation V01F" xfId="20"/>
    <cellStyle name="_10 06 All factory demand allocation V01c" xfId="21"/>
    <cellStyle name="_11-06 Forecast - I5100+I5050+I3500+I3070+I7910+Boards V02(RTC+)_061102" xfId="22"/>
    <cellStyle name="_12 06 All factory demand allocation V01c" xfId="23"/>
    <cellStyle name="_12 06 All factory demand allocation V01c_Proforma 2010 - Revenue et PL - input cdg" xfId="24"/>
    <cellStyle name="_14" xfId="25"/>
    <cellStyle name="_2007  04 APR LACROIX  commit edi001" xfId="26"/>
    <cellStyle name="_2007  05 MAY LACROIX  commit edi001" xfId="27"/>
    <cellStyle name="_All factory demand allocation V02" xfId="28"/>
    <cellStyle name="_All factory demand allocation V021" xfId="29"/>
    <cellStyle name="_All factory situation April 30th" xfId="30"/>
    <cellStyle name="_All factory situation May 31th" xfId="31"/>
    <cellStyle name="_Apr Flex final commit" xfId="32"/>
    <cellStyle name="_Apr SMTC Commitments 040207" xfId="33"/>
    <cellStyle name="_Apr SMTC Commitments 040207_Proforma 2010 - Revenue et PL - input cdg" xfId="34"/>
    <cellStyle name="_April commit all EMS ed01" xfId="35"/>
    <cellStyle name="_April commit all EMS ed01  " xfId="36"/>
    <cellStyle name="_APRIL SLR PRODUCTION Commitment(02.04.2007)" xfId="37"/>
    <cellStyle name="_APRIL SLR PRODUCTION Commitment(02.04.2007)_Proforma 2010 - Revenue et PL - input cdg" xfId="38"/>
    <cellStyle name="_April-07 Jabil Br Commit" xfId="39"/>
    <cellStyle name="_April-07 Jabil Br Commit_Proforma 2010 - Revenue et PL - input cdg" xfId="40"/>
    <cellStyle name="_Aug CLS final commit ed01" xfId="41"/>
    <cellStyle name="_Aug CLS final commit ed01_Apr Flex final commit" xfId="42"/>
    <cellStyle name="_Aug CLS final commit ed01_Commit Apr Flexv1" xfId="43"/>
    <cellStyle name="_Aug CLS final commit ed01_Commit Apr Flexv1_Proforma 2010 - Revenue et PL - input cdg" xfId="44"/>
    <cellStyle name="_Aug Flex final commit ed01" xfId="45"/>
    <cellStyle name="_Book5" xfId="46"/>
    <cellStyle name="_BOX build " xfId="47"/>
    <cellStyle name="_Build Plan" xfId="48"/>
    <cellStyle name="_Build Plan " xfId="49"/>
    <cellStyle name="_capacity utilization and line layout" xfId="50"/>
    <cellStyle name="_Classeur1" xfId="51"/>
    <cellStyle name="_Commit Apr Flexv1" xfId="52"/>
    <cellStyle name="_Commit Apr Flexv1_Proforma 2010 - Revenue et PL - input cdg" xfId="53"/>
    <cellStyle name="_Copie de April commit Mar 29 (3)" xfId="54"/>
    <cellStyle name="_Copie de April commit Mar 29 (3)_Proforma 2010 - Revenue et PL - input cdg" xfId="55"/>
    <cellStyle name="_Copie de Copie de April-07 Jabil Br Commit" xfId="56"/>
    <cellStyle name="_Copie de Copie de April-07 Jabil Br Commit_Proforma 2010 - Revenue et PL - input cdg" xfId="57"/>
    <cellStyle name="_Copie de March-07 Jabil Commit" xfId="58"/>
    <cellStyle name="_Copie de March-07 Jabil Commit_Proforma 2010 - Revenue et PL - input cdg" xfId="59"/>
    <cellStyle name="_Dec Flex final commit edprov (2)" xfId="60"/>
    <cellStyle name="_Feb  Flex final commit  by 2-11" xfId="61"/>
    <cellStyle name="_Feb commit all EMS ed02" xfId="62"/>
    <cellStyle name="_FEB SLR Commitment 29.01.2007" xfId="63"/>
    <cellStyle name="_FEB SLR Commitment 29.01.2007_Proforma 2010 - Revenue et PL - input cdg" xfId="64"/>
    <cellStyle name="_Forecast Commit By 8-24" xfId="65"/>
    <cellStyle name="_Forecast Commit By 9-21" xfId="66"/>
    <cellStyle name="_Forecast evolutionV3" xfId="67"/>
    <cellStyle name="_Ingenico build plan updated by 3-19" xfId="68"/>
    <cellStyle name="_Ingenico build plan updated by 3-6" xfId="69"/>
    <cellStyle name="_Ingenico_report_12_12_05" xfId="70"/>
    <cellStyle name="_Jabil  December Commit" xfId="71"/>
    <cellStyle name="_Jabil  February Commit" xfId="72"/>
    <cellStyle name="_Jabil  January Commit" xfId="73"/>
    <cellStyle name="_JABIL March final commit" xfId="74"/>
    <cellStyle name="_Jan  Flex final commit  by 12-25" xfId="75"/>
    <cellStyle name="_Jan commit all EMS ed01" xfId="76"/>
    <cellStyle name="_Jan commit all EMS ed01_Proforma 2010 - Revenue et PL - input cdg" xfId="77"/>
    <cellStyle name="_March commit all EMS ed01  " xfId="78"/>
    <cellStyle name="_March commit all EMS ed02 " xfId="79"/>
    <cellStyle name="_March Forecast evolution" xfId="80"/>
    <cellStyle name="_March-07 Jabil CUU Commit" xfId="81"/>
    <cellStyle name="_March-07 Jabil CUU Commit_Proforma 2010 - Revenue et PL - input cdg" xfId="82"/>
    <cellStyle name="_May commit all EMS ed01" xfId="83"/>
    <cellStyle name="_May SLR Production Commitment 02 may" xfId="84"/>
    <cellStyle name="_May SLR Production Commitment 02 may_Proforma 2010 - Revenue et PL - input cdg" xfId="85"/>
    <cellStyle name="_May SMTC Commitments 050207" xfId="86"/>
    <cellStyle name="_May SMTC Commitments 050207_Proforma 2010 - Revenue et PL - input cdg" xfId="87"/>
    <cellStyle name="_MPS Load Form" xfId="88"/>
    <cellStyle name="_MPS Loading File(20051209)" xfId="89"/>
    <cellStyle name="_Network motorola PRODUCTION PLAN 011906" xfId="90"/>
    <cellStyle name="_Network motorola PRODUCTION PLAN 012506" xfId="91"/>
    <cellStyle name="_Nortel CT and Capacity(0125)" xfId="92"/>
    <cellStyle name="_Nortel CT and Capacity(0308)" xfId="93"/>
    <cellStyle name="_Nortel CT and Capacity(0323)" xfId="94"/>
    <cellStyle name="_Nortel CT and Capacity(0413)" xfId="95"/>
    <cellStyle name="_Nortel CT and Capacity(1213)" xfId="96"/>
    <cellStyle name="_Oct Flex final commit edprov" xfId="97"/>
    <cellStyle name="_Plan Update (3)" xfId="98"/>
    <cellStyle name="_PO Confirmation re-schedule on 111803 updated" xfId="99"/>
    <cellStyle name="_RangeColumns" xfId="100"/>
    <cellStyle name="_RangeColumns_Dashboard 2010 Budget" xfId="101"/>
    <cellStyle name="_RangeColumns_sales-1 Group" xfId="102"/>
    <cellStyle name="_RangeData" xfId="103"/>
    <cellStyle name="_RangeData_2011 03 15 FY10 revenue" xfId="104"/>
    <cellStyle name="_RangeData_Dashboard 2010 Budget" xfId="105"/>
    <cellStyle name="_RangeData_Forecast 1 2011_PL" xfId="106"/>
    <cellStyle name="_RangeData_Proforma 2010 - Revenue et PL - input cdg" xfId="107"/>
    <cellStyle name="_RangeData_sales-1 Group" xfId="108"/>
    <cellStyle name="_RangeProperties" xfId="109"/>
    <cellStyle name="_RangeProperties_Dashboard 2010 Budget" xfId="110"/>
    <cellStyle name="_RangeProperties_sales-1 Group" xfId="111"/>
    <cellStyle name="_RangePropertiesColumns" xfId="112"/>
    <cellStyle name="_RangePropertiesColumns_Dashboard 2010 Budget" xfId="113"/>
    <cellStyle name="_RangePropertiesColumns_sales-1 Group" xfId="114"/>
    <cellStyle name="_RangeRows" xfId="115"/>
    <cellStyle name="_RangeRows_Dashboard 2010 Budget" xfId="116"/>
    <cellStyle name="_RangeRows_sales-1 Group" xfId="117"/>
    <cellStyle name="_RangeRowsHeader" xfId="118"/>
    <cellStyle name="_RangeSlicer" xfId="119"/>
    <cellStyle name="_RangeSlicer_Dashboard 2010 Budget" xfId="120"/>
    <cellStyle name="_RangeSlicer_sales-1 Group" xfId="121"/>
    <cellStyle name="_Reporting Sales PL BS Template v13" xfId="122"/>
    <cellStyle name="_Sept CLS final commit ed01" xfId="123"/>
    <cellStyle name="_Sept CLS final commit ed01_Apr Flex final commit" xfId="124"/>
    <cellStyle name="_Sept CLS final commit ed01_Commit Apr Flexv1" xfId="125"/>
    <cellStyle name="_Sept CLS final commit ed01_Commit Apr Flexv1_Proforma 2010 - Revenue et PL - input cdg" xfId="126"/>
    <cellStyle name="_SLR DEC production commitment_061208" xfId="127"/>
    <cellStyle name="_SLR Prod  commitment Nico_061108" xfId="128"/>
    <cellStyle name="_SLR prod commitment_22 12 20061" xfId="129"/>
    <cellStyle name="_SLR prod.commitment_12.01.2007" xfId="130"/>
    <cellStyle name="_What-if Shortage" xfId="131"/>
    <cellStyle name="_WW28" xfId="132"/>
    <cellStyle name="_ZV01w March15" xfId="133"/>
    <cellStyle name="_zv01w_2007_Feb18" xfId="134"/>
    <cellStyle name="_zv01w_2007_Feb28" xfId="135"/>
    <cellStyle name="0,0_x000d__x000a_NA_x000d__x000a_" xfId="136"/>
    <cellStyle name="20 % - Accent1 2" xfId="137"/>
    <cellStyle name="20 % - Accent2 2" xfId="138"/>
    <cellStyle name="20 % - Accent3 2" xfId="139"/>
    <cellStyle name="20 % - Accent4 2" xfId="140"/>
    <cellStyle name="20 % - Accent5 2" xfId="141"/>
    <cellStyle name="20 % - Accent6 2" xfId="142"/>
    <cellStyle name="40 % - Accent1 2" xfId="143"/>
    <cellStyle name="40 % - Accent2 2" xfId="144"/>
    <cellStyle name="40 % - Accent3 2" xfId="145"/>
    <cellStyle name="40 % - Accent4 2" xfId="146"/>
    <cellStyle name="40 % - Accent5 2" xfId="147"/>
    <cellStyle name="40 % - Accent6 2" xfId="148"/>
    <cellStyle name="60 % - Accent1 2" xfId="149"/>
    <cellStyle name="60 % - Accent2 2" xfId="150"/>
    <cellStyle name="60 % - Accent3 2" xfId="151"/>
    <cellStyle name="60 % - Accent4 2" xfId="152"/>
    <cellStyle name="60 % - Accent5 2" xfId="153"/>
    <cellStyle name="60 % - Accent6 2" xfId="154"/>
    <cellStyle name="Accent1 2" xfId="155"/>
    <cellStyle name="Accent2 2" xfId="156"/>
    <cellStyle name="Accent3 2" xfId="157"/>
    <cellStyle name="Accent4 2" xfId="158"/>
    <cellStyle name="Accent5 2" xfId="159"/>
    <cellStyle name="Accent6 2" xfId="160"/>
    <cellStyle name="Avertissement 2" xfId="161"/>
    <cellStyle name="Bad 2" xfId="162"/>
    <cellStyle name="Calc Currency (0)" xfId="163"/>
    <cellStyle name="Calc Currency (2)" xfId="164"/>
    <cellStyle name="Calc Percent (0)" xfId="165"/>
    <cellStyle name="Calc Percent (1)" xfId="166"/>
    <cellStyle name="Calc Percent (2)" xfId="167"/>
    <cellStyle name="Calc Units (0)" xfId="168"/>
    <cellStyle name="Calc Units (1)" xfId="169"/>
    <cellStyle name="Calc Units (2)" xfId="170"/>
    <cellStyle name="Calcul 2" xfId="171"/>
    <cellStyle name="Cellule liée 2" xfId="172"/>
    <cellStyle name="Check Cell 2" xfId="173"/>
    <cellStyle name="Comma [00]" xfId="174"/>
    <cellStyle name="Comma 10" xfId="175"/>
    <cellStyle name="Comma 11" xfId="176"/>
    <cellStyle name="Comma 12" xfId="177"/>
    <cellStyle name="Comma 13" xfId="178"/>
    <cellStyle name="Comma 14" xfId="179"/>
    <cellStyle name="Comma 15" xfId="180"/>
    <cellStyle name="Comma 16" xfId="181"/>
    <cellStyle name="Comma 17" xfId="182"/>
    <cellStyle name="Comma 18" xfId="183"/>
    <cellStyle name="Comma 19" xfId="184"/>
    <cellStyle name="Comma 2" xfId="185"/>
    <cellStyle name="Comma 20" xfId="186"/>
    <cellStyle name="Comma 21" xfId="187"/>
    <cellStyle name="Comma 22" xfId="188"/>
    <cellStyle name="Comma 23" xfId="189"/>
    <cellStyle name="Comma 24" xfId="190"/>
    <cellStyle name="Comma 25" xfId="191"/>
    <cellStyle name="Comma 26" xfId="192"/>
    <cellStyle name="Comma 27" xfId="193"/>
    <cellStyle name="Comma 28" xfId="194"/>
    <cellStyle name="Comma 29" xfId="195"/>
    <cellStyle name="Comma 3" xfId="196"/>
    <cellStyle name="Comma 30" xfId="197"/>
    <cellStyle name="Comma 4" xfId="198"/>
    <cellStyle name="Comma 5" xfId="199"/>
    <cellStyle name="Comma 6" xfId="200"/>
    <cellStyle name="Comma 7" xfId="201"/>
    <cellStyle name="Comma 8" xfId="202"/>
    <cellStyle name="Comma 9" xfId="203"/>
    <cellStyle name="Commentaire 2" xfId="204"/>
    <cellStyle name="Currency [00]" xfId="205"/>
    <cellStyle name="Date Short" xfId="206"/>
    <cellStyle name="Enter Currency (0)" xfId="207"/>
    <cellStyle name="Enter Currency (2)" xfId="208"/>
    <cellStyle name="Enter Units (0)" xfId="209"/>
    <cellStyle name="Enter Units (1)" xfId="210"/>
    <cellStyle name="Enter Units (2)" xfId="211"/>
    <cellStyle name="Entrée 2" xfId="212"/>
    <cellStyle name="Euro" xfId="213"/>
    <cellStyle name="Explanatory Text 2" xfId="214"/>
    <cellStyle name="EY1dp" xfId="215"/>
    <cellStyle name="EYColumnHeading" xfId="216"/>
    <cellStyle name="EYCurrency" xfId="217"/>
    <cellStyle name="EYtext" xfId="218"/>
    <cellStyle name="F2" xfId="219"/>
    <cellStyle name="F3" xfId="220"/>
    <cellStyle name="F4" xfId="221"/>
    <cellStyle name="F5" xfId="222"/>
    <cellStyle name="F6" xfId="223"/>
    <cellStyle name="F7" xfId="224"/>
    <cellStyle name="F8" xfId="225"/>
    <cellStyle name="Good 2" xfId="226"/>
    <cellStyle name="Header1" xfId="227"/>
    <cellStyle name="Header2" xfId="228"/>
    <cellStyle name="Heading 1 2" xfId="229"/>
    <cellStyle name="Heading 2 2" xfId="230"/>
    <cellStyle name="Heading 3 2" xfId="231"/>
    <cellStyle name="Heading 4 2" xfId="232"/>
    <cellStyle name="Insatisfaisant" xfId="233"/>
    <cellStyle name="Lien hypertexte" xfId="350" builtinId="8"/>
    <cellStyle name="Link Currency (0)" xfId="234"/>
    <cellStyle name="Link Currency (2)" xfId="235"/>
    <cellStyle name="Link Units (0)" xfId="236"/>
    <cellStyle name="Link Units (1)" xfId="237"/>
    <cellStyle name="Link Units (2)" xfId="238"/>
    <cellStyle name="Millares_0105 - APR - Demand Forecast FINAL" xfId="239"/>
    <cellStyle name="Moeda [0]_ADIANTAM" xfId="240"/>
    <cellStyle name="Moeda_ADIANTAM" xfId="241"/>
    <cellStyle name="Neutral 2" xfId="242"/>
    <cellStyle name="Neutre" xfId="243"/>
    <cellStyle name="Norm੎੎" xfId="244"/>
    <cellStyle name="Norm??" xfId="245"/>
    <cellStyle name="Normal" xfId="0" builtinId="0"/>
    <cellStyle name="Normal 2" xfId="246"/>
    <cellStyle name="Normal 3" xfId="247"/>
    <cellStyle name="Normal 4" xfId="2"/>
    <cellStyle name="Normal 4 2" xfId="248"/>
    <cellStyle name="Normal 5" xfId="249"/>
    <cellStyle name="Normal 5 2" xfId="250"/>
    <cellStyle name="Normal 6" xfId="251"/>
    <cellStyle name="Normal 7" xfId="1"/>
    <cellStyle name="Output 2" xfId="252"/>
    <cellStyle name="Percent [0]" xfId="253"/>
    <cellStyle name="Percent [00]" xfId="254"/>
    <cellStyle name="Percent 10" xfId="255"/>
    <cellStyle name="Percent 11" xfId="6"/>
    <cellStyle name="Percent 12" xfId="7"/>
    <cellStyle name="Percent 13" xfId="8"/>
    <cellStyle name="Percent 14" xfId="3"/>
    <cellStyle name="Percent 15" xfId="4"/>
    <cellStyle name="Percent 16" xfId="5"/>
    <cellStyle name="Percent 17" xfId="256"/>
    <cellStyle name="Percent 18" xfId="257"/>
    <cellStyle name="Percent 19" xfId="258"/>
    <cellStyle name="Percent 2" xfId="259"/>
    <cellStyle name="Percent 20" xfId="260"/>
    <cellStyle name="Percent 21" xfId="261"/>
    <cellStyle name="Percent 22" xfId="262"/>
    <cellStyle name="Percent 23" xfId="263"/>
    <cellStyle name="Percent 24" xfId="9"/>
    <cellStyle name="Percent 25" xfId="10"/>
    <cellStyle name="Percent 26" xfId="11"/>
    <cellStyle name="Percent 27" xfId="264"/>
    <cellStyle name="Percent 28" xfId="265"/>
    <cellStyle name="Percent 29" xfId="266"/>
    <cellStyle name="Percent 3" xfId="267"/>
    <cellStyle name="Percent 30" xfId="268"/>
    <cellStyle name="Percent 31" xfId="269"/>
    <cellStyle name="Percent 32" xfId="270"/>
    <cellStyle name="Percent 33" xfId="271"/>
    <cellStyle name="Percent 34" xfId="272"/>
    <cellStyle name="Percent 35" xfId="273"/>
    <cellStyle name="Percent 4" xfId="274"/>
    <cellStyle name="Percent 5" xfId="275"/>
    <cellStyle name="Percent 6" xfId="276"/>
    <cellStyle name="Percent 7" xfId="277"/>
    <cellStyle name="Percent 8" xfId="278"/>
    <cellStyle name="Percent 9" xfId="279"/>
    <cellStyle name="Pourcentage" xfId="349" builtinId="5"/>
    <cellStyle name="Pourcentage 2" xfId="280"/>
    <cellStyle name="Pourcentage 3" xfId="281"/>
    <cellStyle name="Pourcentage 4" xfId="282"/>
    <cellStyle name="Pourcentage 5" xfId="283"/>
    <cellStyle name="PrePop Currency (0)" xfId="284"/>
    <cellStyle name="PrePop Currency (2)" xfId="285"/>
    <cellStyle name="PrePop Units (0)" xfId="286"/>
    <cellStyle name="PrePop Units (1)" xfId="287"/>
    <cellStyle name="PrePop Units (2)" xfId="288"/>
    <cellStyle name="SAPBEXaggData" xfId="289"/>
    <cellStyle name="SAPBEXaggDataEmph" xfId="290"/>
    <cellStyle name="SAPBEXaggItem" xfId="291"/>
    <cellStyle name="SAPBEXaggItemX" xfId="292"/>
    <cellStyle name="SAPBEXchaText" xfId="293"/>
    <cellStyle name="SAPBEXexcBad7" xfId="294"/>
    <cellStyle name="SAPBEXexcBad8" xfId="295"/>
    <cellStyle name="SAPBEXexcBad9" xfId="296"/>
    <cellStyle name="SAPBEXexcCritical4" xfId="297"/>
    <cellStyle name="SAPBEXexcCritical5" xfId="298"/>
    <cellStyle name="SAPBEXexcCritical6" xfId="299"/>
    <cellStyle name="SAPBEXexcGood1" xfId="300"/>
    <cellStyle name="SAPBEXexcGood2" xfId="301"/>
    <cellStyle name="SAPBEXexcGood3" xfId="302"/>
    <cellStyle name="SAPBEXfilterDrill" xfId="303"/>
    <cellStyle name="SAPBEXfilterItem" xfId="304"/>
    <cellStyle name="SAPBEXfilterText" xfId="305"/>
    <cellStyle name="SAPBEXformats" xfId="306"/>
    <cellStyle name="SAPBEXheaderItem" xfId="307"/>
    <cellStyle name="SAPBEXheaderText" xfId="308"/>
    <cellStyle name="SAPBEXHLevel0" xfId="309"/>
    <cellStyle name="SAPBEXHLevel0X" xfId="310"/>
    <cellStyle name="SAPBEXHLevel1" xfId="311"/>
    <cellStyle name="SAPBEXHLevel1X" xfId="312"/>
    <cellStyle name="SAPBEXHLevel2" xfId="313"/>
    <cellStyle name="SAPBEXHLevel2X" xfId="314"/>
    <cellStyle name="SAPBEXHLevel3" xfId="315"/>
    <cellStyle name="SAPBEXHLevel3X" xfId="316"/>
    <cellStyle name="SAPBEXresData" xfId="317"/>
    <cellStyle name="SAPBEXresDataEmph" xfId="318"/>
    <cellStyle name="SAPBEXresItem" xfId="319"/>
    <cellStyle name="SAPBEXresItemX" xfId="320"/>
    <cellStyle name="SAPBEXstdData" xfId="321"/>
    <cellStyle name="SAPBEXstdDataEmph" xfId="322"/>
    <cellStyle name="SAPBEXstdItem" xfId="323"/>
    <cellStyle name="SAPBEXstdItemX" xfId="324"/>
    <cellStyle name="SAPBEXtitle" xfId="325"/>
    <cellStyle name="SAPBEXundefined" xfId="326"/>
    <cellStyle name="Satisfaisant" xfId="327"/>
    <cellStyle name="Separador de milhares [0]_ADIANTAM" xfId="328"/>
    <cellStyle name="Separador de milhares_ADIANTAM" xfId="329"/>
    <cellStyle name="Sortie" xfId="330"/>
    <cellStyle name="Style 1" xfId="331"/>
    <cellStyle name="Style 1 2" xfId="332"/>
    <cellStyle name="Text Indent A" xfId="333"/>
    <cellStyle name="Text Indent B" xfId="334"/>
    <cellStyle name="Text Indent C" xfId="335"/>
    <cellStyle name="Texte explicatif" xfId="336"/>
    <cellStyle name="Title 2" xfId="337"/>
    <cellStyle name="Titre" xfId="338"/>
    <cellStyle name="Titre 1" xfId="339"/>
    <cellStyle name="Titre 2" xfId="340"/>
    <cellStyle name="Titre 3" xfId="341"/>
    <cellStyle name="Titre 4" xfId="342"/>
    <cellStyle name="Total 2" xfId="343"/>
    <cellStyle name="Vérification" xfId="344"/>
    <cellStyle name="一般_Bowmore_IBMREP" xfId="345"/>
    <cellStyle name="千位分隔_MPS Loading File-2" xfId="346"/>
    <cellStyle name="常规_ep" xfId="347"/>
    <cellStyle name="货币_MPS Loading File-2" xfId="348"/>
  </cellStyles>
  <dxfs count="0"/>
  <tableStyles count="0" defaultTableStyle="TableStyleMedium2" defaultPivotStyle="PivotStyleLight16"/>
  <colors>
    <mruColors>
      <color rgb="FF4A4F55"/>
      <color rgb="FFC204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152400</xdr:rowOff>
    </xdr:from>
    <xdr:to>
      <xdr:col>1</xdr:col>
      <xdr:colOff>1576831</xdr:colOff>
      <xdr:row>0</xdr:row>
      <xdr:rowOff>713186</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52400"/>
          <a:ext cx="1548256" cy="560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329056</xdr:colOff>
      <xdr:row>0</xdr:row>
      <xdr:rowOff>694136</xdr:rowOff>
    </xdr:to>
    <xdr:pic>
      <xdr:nvPicPr>
        <xdr:cNvPr id="3" name="Imag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33350"/>
          <a:ext cx="1548256" cy="5607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76201</xdr:colOff>
      <xdr:row>0</xdr:row>
      <xdr:rowOff>112184</xdr:rowOff>
    </xdr:from>
    <xdr:ext cx="1407335" cy="500800"/>
    <xdr:pic>
      <xdr:nvPicPr>
        <xdr:cNvPr id="3" name="Image 2">
          <a:extLst>
            <a:ext uri="{FF2B5EF4-FFF2-40B4-BE49-F238E27FC236}">
              <a16:creationId xmlns:a16="http://schemas.microsoft.com/office/drawing/2014/main" xmlns="" id="{43610548-2AC8-4A24-8CFF-1B5E6B18EF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7142" y="112184"/>
          <a:ext cx="1407335" cy="500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1386331</xdr:colOff>
      <xdr:row>0</xdr:row>
      <xdr:rowOff>662386</xdr:rowOff>
    </xdr:to>
    <xdr:pic>
      <xdr:nvPicPr>
        <xdr:cNvPr id="2" name="Imag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548256" cy="5671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1567306</xdr:colOff>
      <xdr:row>0</xdr:row>
      <xdr:rowOff>627461</xdr:rowOff>
    </xdr:to>
    <xdr:pic>
      <xdr:nvPicPr>
        <xdr:cNvPr id="4" name="Image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66675"/>
          <a:ext cx="1548256" cy="5607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2</xdr:col>
      <xdr:colOff>1224406</xdr:colOff>
      <xdr:row>0</xdr:row>
      <xdr:rowOff>646511</xdr:rowOff>
    </xdr:to>
    <xdr:pic>
      <xdr:nvPicPr>
        <xdr:cNvPr id="2" name="Imag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85725"/>
          <a:ext cx="1548256" cy="5607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1</xdr:col>
      <xdr:colOff>1548256</xdr:colOff>
      <xdr:row>1</xdr:row>
      <xdr:rowOff>36911</xdr:rowOff>
    </xdr:to>
    <xdr:pic>
      <xdr:nvPicPr>
        <xdr:cNvPr id="2" name="Imag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33350"/>
          <a:ext cx="1548256" cy="5607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prfil\Services\New%20Dashboard\Reporting%202003\Reporting%2006_2003\TB\June%20version%20conseil\Synth%20Turnover%20June03%20v1707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prfil1\Users\Documents%20and%20Settings\jexter\Local%20Settings\Temporary%20Internet%20Files\OLK8\People%20Costs_YTDSept0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ORM%207%20CAPEX%20BUD%20%200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prfil1\Users\Partage\Dossiers%20annuels\YEAR%202003\ACTUAL%202003\Monthly%20reporting\M_0303\Synth%20Turnover%20March%20v1004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prfil1\Users\Documents%20and%20Settings\mfoskett\Local%20Settings\Temporary%20Internet%20Files\OLK1C\IDS%20Consulting%20Sales%20analysis%2001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prfil1\Users\Documents%20and%20Settings\odelpuech\Local%20Settings\Temporary%20Internet%20Files\OLK10\Magnitude%20-%20Non%20SAP%20PL%20BS%20Template%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snprfil\services\Reporting%202003\Reporting%2006_2003\TB\June%20version%20conseil\Synth%20Turnover%20June03%20v1707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URRENCY"/>
      <sheetName val="month 03 YTD"/>
      <sheetName val="month 03 YTD (2)"/>
      <sheetName val="June turnover new format"/>
      <sheetName val="June turnover"/>
      <sheetName val="turnover Forecast July"/>
      <sheetName val="turnover Forecast 2003"/>
      <sheetName val="forecast variance"/>
      <sheetName val="Graph total Sales"/>
      <sheetName val="graph turnover by region"/>
      <sheetName val="month vs Budget"/>
      <sheetName val="month vs budget new format"/>
      <sheetName val="% completion RFC1"/>
      <sheetName val="% of completion retrieve"/>
      <sheetName val="Month vs month last year"/>
      <sheetName val="Month vs last month"/>
      <sheetName val="France CEMEA"/>
      <sheetName val="Year 03"/>
      <sheetName val="Year 03 new format"/>
      <sheetName val="Budget 03"/>
      <sheetName val="Budget 03 by quarter"/>
      <sheetName val="Budget 03 new format"/>
      <sheetName val="Year 02"/>
      <sheetName val="Year 02 by quarter"/>
      <sheetName val="Year 02 new format"/>
      <sheetName val="Year 02 new format by quarter"/>
      <sheetName val="January 03 YTD"/>
      <sheetName val="February 03 YTD"/>
      <sheetName val="March 03 YTD"/>
      <sheetName val="April 03 YTD"/>
      <sheetName val="May 03 YTD"/>
      <sheetName val="May 03 YTD new format"/>
      <sheetName val="June 03 RFC1 YTD"/>
      <sheetName val="June 03 RFC1 YTD new"/>
      <sheetName val="next month forecast"/>
      <sheetName val="conso intercos"/>
      <sheetName val="conso intercos Forex last year"/>
      <sheetName val="conso intercos forex budget"/>
      <sheetName val="new Graph total Sales"/>
      <sheetName val="Feuil1"/>
      <sheetName val="intercos May 02"/>
      <sheetName val="Parent"/>
      <sheetName val="IDS"/>
      <sheetName val="SWEDEN"/>
      <sheetName val="Barcelona"/>
      <sheetName val="Iberia"/>
      <sheetName val="UK DFL"/>
      <sheetName val="Germany"/>
      <sheetName val="ITS"/>
      <sheetName val="PACIFIC"/>
      <sheetName val="CAM"/>
      <sheetName val="SAM"/>
      <sheetName val="Italy"/>
      <sheetName val="Lexem"/>
      <sheetName val="EAC"/>
      <sheetName val="Holland"/>
      <sheetName val="ING INC"/>
      <sheetName val="ING LTD"/>
      <sheetName val="Epos Italy"/>
      <sheetName val="Databank"/>
      <sheetName val="Prepaygo"/>
      <sheetName val="BFC Prod"/>
      <sheetName val="Instructions"/>
      <sheetName val="Capex group"/>
      <sheetName val="CORPORATE Budget in EUROS"/>
      <sheetName val="CORPORATE Budget local Curr"/>
      <sheetName val="FRANCE Budget in EUROS"/>
      <sheetName val="FRANCE Budget local Curr"/>
      <sheetName val="IDS Budget in EUROS"/>
      <sheetName val="IDS Budget local Curr"/>
      <sheetName val="SUEDEN Budget in EUROS"/>
      <sheetName val="SUEDEN Budget local Curr"/>
      <sheetName val="TSA Budget in EUROS"/>
      <sheetName val="TSA Budget local Curr"/>
      <sheetName val="MADRID Budget in EUROS"/>
      <sheetName val="MADRID Budget local Curr"/>
      <sheetName val="PACIFIC Budget in EUROS"/>
      <sheetName val="PACIFIC Budget local Curr"/>
      <sheetName val="GERMANY Budget in EUROS"/>
      <sheetName val="GERMANY Budget local Curr"/>
      <sheetName val="UK Budget in EUROS"/>
      <sheetName val="UK Budget local Curr"/>
      <sheetName val="SAM Budget in EUROS"/>
      <sheetName val="SAM Budget local Curr"/>
      <sheetName val="LEXEM Budget in EUROS"/>
      <sheetName val="LEXEM Budget local Curr"/>
      <sheetName val="ITS Budget in EUROS"/>
      <sheetName val="ITS Budget local Curr"/>
      <sheetName val="ITALY Budget in EUROS"/>
      <sheetName val="ITALY Budget local Curr"/>
      <sheetName val="index"/>
      <sheetName val="Data drop down me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3">
          <cell r="C93" t="str">
            <v>january</v>
          </cell>
        </row>
        <row r="94">
          <cell r="C94" t="str">
            <v>february</v>
          </cell>
        </row>
        <row r="95">
          <cell r="C95" t="str">
            <v>march</v>
          </cell>
        </row>
        <row r="96">
          <cell r="C96" t="str">
            <v>april</v>
          </cell>
        </row>
        <row r="97">
          <cell r="C97" t="str">
            <v>may</v>
          </cell>
        </row>
        <row r="98">
          <cell r="C98" t="str">
            <v>june</v>
          </cell>
        </row>
        <row r="99">
          <cell r="C99" t="str">
            <v>july</v>
          </cell>
        </row>
        <row r="100">
          <cell r="C100" t="str">
            <v>august</v>
          </cell>
        </row>
        <row r="101">
          <cell r="C101" t="str">
            <v>september</v>
          </cell>
        </row>
        <row r="102">
          <cell r="C102" t="str">
            <v>october</v>
          </cell>
        </row>
        <row r="103">
          <cell r="C103" t="str">
            <v>november</v>
          </cell>
        </row>
        <row r="104">
          <cell r="C104" t="str">
            <v>december</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es (quarterly)"/>
      <sheetName val="25000_AUS"/>
      <sheetName val="25000_SGD"/>
      <sheetName val="25000_JPY"/>
      <sheetName val="25100_AUS"/>
      <sheetName val="25100_SGD"/>
      <sheetName val="25100_JPY"/>
      <sheetName val="25200_AUS"/>
      <sheetName val="25200_SGD"/>
      <sheetName val="25200_JPY"/>
      <sheetName val="STATIC"/>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sheetName val="Capex group"/>
      <sheetName val="CORPORATE Budget in EUROS"/>
      <sheetName val="CORPORATE Budget local Curr"/>
      <sheetName val="FRANCE Budget in EUROS"/>
      <sheetName val="FRANCE Budget local Curr"/>
      <sheetName val="IDS Budget in EUROS"/>
      <sheetName val="IDS Budget local Curr"/>
      <sheetName val="SUEDEN Budget in EUROS"/>
      <sheetName val="SUEDEN Budget local Curr"/>
      <sheetName val="TSA Budget in EUROS"/>
      <sheetName val="TSA Budget local Curr"/>
      <sheetName val="MADRID Budget in EUROS"/>
      <sheetName val="MADRID Budget local Curr"/>
      <sheetName val="PACIFIC Budget in EUROS"/>
      <sheetName val="PACIFIC Budget local Curr"/>
      <sheetName val="GERMANY Budget in EUROS"/>
      <sheetName val="GERMANY Budget local Curr"/>
      <sheetName val="UK Budget in EUROS"/>
      <sheetName val="UK Budget local Curr"/>
      <sheetName val="SAM Budget in EUROS"/>
      <sheetName val="SAM Budget local Curr"/>
      <sheetName val="LEXEM Budget in EUROS"/>
      <sheetName val="LEXEM Budget local Curr"/>
      <sheetName val="ITS Budget in EUROS"/>
      <sheetName val="ITS Budget local Curr"/>
      <sheetName val="ITALY Budget in EUROS"/>
      <sheetName val="ITALY Budget local Cu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URRENCY"/>
      <sheetName val="Feuil2"/>
      <sheetName val="month 03 YTD"/>
      <sheetName val="ranking"/>
      <sheetName val="ranking forex last year"/>
      <sheetName val="Graph total Sales"/>
      <sheetName val="graph turnover by region"/>
      <sheetName val="month vs Budget"/>
      <sheetName val="% of completion 2003"/>
      <sheetName val="% of completion 2002"/>
      <sheetName val="% of completion retrieve"/>
      <sheetName val="Month vs month last year"/>
      <sheetName val="Month vs last month"/>
      <sheetName val="Year 03"/>
      <sheetName val="Budget 03"/>
      <sheetName val="Budget 03 by quarter"/>
      <sheetName val="Year 02"/>
      <sheetName val="Year 02 by quarter"/>
      <sheetName val="Year 02 (new format)"/>
      <sheetName val="Year 02 (new format) by quarter"/>
      <sheetName val="January 03 YTD"/>
      <sheetName val="February 03 YTD"/>
      <sheetName val="synths conso"/>
      <sheetName val="conso intercos"/>
      <sheetName val="conso intercos Forex last year"/>
      <sheetName val="conso intercos forex budget"/>
      <sheetName val="conso intercos last year"/>
      <sheetName val="Parent"/>
      <sheetName val="IDS"/>
      <sheetName val="SWEDEN"/>
      <sheetName val="Barcelona"/>
      <sheetName val="Iberia"/>
      <sheetName val="UK DFL"/>
      <sheetName val="Hansea"/>
      <sheetName val="ITS"/>
      <sheetName val="PACIFIC"/>
      <sheetName val="LAM"/>
      <sheetName val="SAM"/>
      <sheetName val="Italy"/>
      <sheetName val="Lexem"/>
      <sheetName val="EAC"/>
      <sheetName val="Holland"/>
      <sheetName val="ING INC"/>
      <sheetName val="ING LTD"/>
      <sheetName val="Epos Italy"/>
      <sheetName val="Databank"/>
      <sheetName val="Prepaygo"/>
      <sheetName val="UK Budget local Cu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otal Sales"/>
      <sheetName val="Hardware TURNOVER Analysis"/>
      <sheetName val="Software &amp; service TURNOVER"/>
      <sheetName val="Other Revenues"/>
      <sheetName val="Graph total Sales"/>
    </sheetNames>
    <sheetDataSet>
      <sheetData sheetId="0" refreshError="1"/>
      <sheetData sheetId="1" refreshError="1"/>
      <sheetData sheetId="2" refreshError="1">
        <row r="107">
          <cell r="A107" t="str">
            <v>Alba 2000</v>
          </cell>
          <cell r="B107" t="str">
            <v>Counter Top</v>
          </cell>
        </row>
        <row r="108">
          <cell r="A108" t="str">
            <v>Alto</v>
          </cell>
          <cell r="B108" t="str">
            <v>Portable Terminal</v>
          </cell>
        </row>
        <row r="109">
          <cell r="A109" t="str">
            <v>Alliance M</v>
          </cell>
          <cell r="B109" t="str">
            <v>Counter Top</v>
          </cell>
        </row>
        <row r="110">
          <cell r="A110" t="str">
            <v>Amadeo</v>
          </cell>
          <cell r="B110" t="str">
            <v>Counter Top</v>
          </cell>
        </row>
        <row r="111">
          <cell r="A111" t="str">
            <v>AMM*</v>
          </cell>
          <cell r="B111" t="str">
            <v>Others</v>
          </cell>
        </row>
        <row r="112">
          <cell r="A112" t="str">
            <v>Banjo</v>
          </cell>
          <cell r="B112" t="str">
            <v>Counter Top</v>
          </cell>
        </row>
        <row r="113">
          <cell r="A113" t="str">
            <v>Cards</v>
          </cell>
          <cell r="B113" t="str">
            <v>Others</v>
          </cell>
        </row>
        <row r="114">
          <cell r="A114" t="str">
            <v>Data Collectors</v>
          </cell>
          <cell r="B114" t="str">
            <v>Others</v>
          </cell>
        </row>
        <row r="115">
          <cell r="A115" t="str">
            <v>Elite 120</v>
          </cell>
          <cell r="B115" t="str">
            <v>Printers</v>
          </cell>
        </row>
        <row r="116">
          <cell r="A116" t="str">
            <v>Elite 2000</v>
          </cell>
          <cell r="B116" t="str">
            <v>Cluster</v>
          </cell>
        </row>
        <row r="117">
          <cell r="A117" t="str">
            <v>Elite 210</v>
          </cell>
          <cell r="B117" t="str">
            <v>CHQ Readers</v>
          </cell>
        </row>
        <row r="118">
          <cell r="A118" t="str">
            <v>Elite 230</v>
          </cell>
          <cell r="B118" t="str">
            <v>CHQ Readers</v>
          </cell>
        </row>
        <row r="119">
          <cell r="A119" t="str">
            <v>Elite 358 Unicapt</v>
          </cell>
          <cell r="B119" t="str">
            <v>Pin Pad</v>
          </cell>
        </row>
        <row r="120">
          <cell r="A120" t="str">
            <v>Elite 510</v>
          </cell>
          <cell r="B120" t="str">
            <v>Counter Top</v>
          </cell>
        </row>
        <row r="121">
          <cell r="A121" t="str">
            <v>Elite 520</v>
          </cell>
          <cell r="B121" t="str">
            <v>Cluster</v>
          </cell>
        </row>
        <row r="122">
          <cell r="A122" t="str">
            <v>Elite 620</v>
          </cell>
          <cell r="B122" t="str">
            <v>Pin Pad</v>
          </cell>
        </row>
        <row r="123">
          <cell r="A123" t="str">
            <v>Elite 640</v>
          </cell>
          <cell r="B123" t="str">
            <v>Pin Pad</v>
          </cell>
        </row>
        <row r="124">
          <cell r="A124" t="str">
            <v>Elite 650</v>
          </cell>
          <cell r="B124" t="str">
            <v>Health Termi</v>
          </cell>
        </row>
        <row r="125">
          <cell r="A125" t="str">
            <v>Elite 710</v>
          </cell>
          <cell r="B125" t="str">
            <v>Counter Top</v>
          </cell>
        </row>
        <row r="126">
          <cell r="A126" t="str">
            <v>Elite 712</v>
          </cell>
          <cell r="B126" t="str">
            <v>Counter Top</v>
          </cell>
        </row>
        <row r="127">
          <cell r="A127" t="str">
            <v>Elite 720</v>
          </cell>
          <cell r="B127" t="str">
            <v>Pin Pad</v>
          </cell>
        </row>
        <row r="128">
          <cell r="A128" t="str">
            <v>Elite 730</v>
          </cell>
          <cell r="B128" t="str">
            <v>Portable inf</v>
          </cell>
        </row>
        <row r="129">
          <cell r="A129" t="str">
            <v>Elite 735</v>
          </cell>
          <cell r="B129" t="str">
            <v>Portable inf</v>
          </cell>
        </row>
        <row r="130">
          <cell r="A130" t="str">
            <v>Elite 750</v>
          </cell>
          <cell r="B130" t="str">
            <v>Portable inf</v>
          </cell>
        </row>
        <row r="131">
          <cell r="A131" t="str">
            <v>Elite 770</v>
          </cell>
          <cell r="B131" t="str">
            <v>Portable rad</v>
          </cell>
        </row>
        <row r="132">
          <cell r="A132" t="str">
            <v>Elite 780</v>
          </cell>
          <cell r="B132" t="str">
            <v>Portable Mob</v>
          </cell>
        </row>
        <row r="133">
          <cell r="A133" t="str">
            <v>Elite 790</v>
          </cell>
          <cell r="B133" t="str">
            <v>Portable GSM</v>
          </cell>
        </row>
        <row r="134">
          <cell r="A134" t="str">
            <v>Elite 810</v>
          </cell>
          <cell r="B134" t="str">
            <v>Counter Top</v>
          </cell>
        </row>
        <row r="135">
          <cell r="A135" t="str">
            <v>Elite 812</v>
          </cell>
          <cell r="B135" t="str">
            <v>Counter Top</v>
          </cell>
        </row>
        <row r="136">
          <cell r="A136" t="str">
            <v>Elite 940</v>
          </cell>
          <cell r="B136" t="str">
            <v>Vending Modu</v>
          </cell>
        </row>
        <row r="137">
          <cell r="A137" t="str">
            <v>Elite140</v>
          </cell>
          <cell r="B137" t="str">
            <v>Printers</v>
          </cell>
        </row>
        <row r="138">
          <cell r="A138" t="str">
            <v>eN-Check 2100</v>
          </cell>
          <cell r="B138" t="str">
            <v>Counter Top</v>
          </cell>
        </row>
        <row r="139">
          <cell r="A139" t="str">
            <v>eN-Check 2300</v>
          </cell>
          <cell r="B139" t="str">
            <v>Counter Top</v>
          </cell>
        </row>
        <row r="140">
          <cell r="A140" t="str">
            <v>eN-Check 2500</v>
          </cell>
          <cell r="B140" t="str">
            <v>Counter Top</v>
          </cell>
        </row>
        <row r="141">
          <cell r="A141" t="str">
            <v>eN-Check 3000</v>
          </cell>
          <cell r="B141" t="str">
            <v>Counter Top</v>
          </cell>
        </row>
        <row r="142">
          <cell r="A142" t="str">
            <v>eN-Check 430</v>
          </cell>
          <cell r="B142" t="str">
            <v>Counter Top</v>
          </cell>
        </row>
        <row r="143">
          <cell r="A143" t="str">
            <v>eN-Check 431</v>
          </cell>
          <cell r="B143" t="str">
            <v>Counter Top</v>
          </cell>
        </row>
        <row r="144">
          <cell r="A144" t="str">
            <v>eN-Cheq 5000</v>
          </cell>
          <cell r="B144" t="str">
            <v>CHQ Readers</v>
          </cell>
        </row>
        <row r="145">
          <cell r="A145" t="str">
            <v>eN-Counter 2000</v>
          </cell>
          <cell r="B145" t="str">
            <v>Counter Top</v>
          </cell>
        </row>
        <row r="146">
          <cell r="A146" t="str">
            <v>eN-Counter 2010</v>
          </cell>
          <cell r="B146" t="str">
            <v>Counter Top</v>
          </cell>
        </row>
        <row r="147">
          <cell r="A147" t="str">
            <v>eN-Counter 2400</v>
          </cell>
          <cell r="B147" t="str">
            <v>Counter Top</v>
          </cell>
        </row>
        <row r="148">
          <cell r="A148" t="str">
            <v>eN-Counter 400</v>
          </cell>
          <cell r="B148" t="str">
            <v>Counter Top</v>
          </cell>
        </row>
        <row r="149">
          <cell r="A149" t="str">
            <v>eN-Counter 4000</v>
          </cell>
          <cell r="B149" t="str">
            <v>Counter Top</v>
          </cell>
        </row>
        <row r="150">
          <cell r="A150" t="str">
            <v>eN-Counter 4100</v>
          </cell>
          <cell r="B150" t="str">
            <v>Counter Top</v>
          </cell>
        </row>
        <row r="151">
          <cell r="A151" t="str">
            <v>eN-Crypt 100</v>
          </cell>
          <cell r="B151" t="str">
            <v>Pin Pad</v>
          </cell>
        </row>
        <row r="152">
          <cell r="A152" t="str">
            <v>eN-Crypt 150</v>
          </cell>
          <cell r="B152" t="str">
            <v>Pin Pad</v>
          </cell>
        </row>
        <row r="153">
          <cell r="A153" t="str">
            <v>eN-Crypt 2001</v>
          </cell>
          <cell r="B153" t="str">
            <v>Pin Pad</v>
          </cell>
        </row>
        <row r="154">
          <cell r="A154" t="str">
            <v>eN-Crypt 2100</v>
          </cell>
          <cell r="B154" t="str">
            <v>Pin Pad</v>
          </cell>
        </row>
        <row r="155">
          <cell r="A155" t="str">
            <v>eN-Crypt 2300</v>
          </cell>
          <cell r="B155" t="str">
            <v>Pin Pad</v>
          </cell>
        </row>
        <row r="156">
          <cell r="A156" t="str">
            <v>eN-Crypt 2350</v>
          </cell>
          <cell r="B156" t="str">
            <v>Counter Top</v>
          </cell>
        </row>
        <row r="157">
          <cell r="A157" t="str">
            <v>eN-Crypt 2400</v>
          </cell>
          <cell r="B157" t="str">
            <v>Pin Pad</v>
          </cell>
        </row>
        <row r="158">
          <cell r="A158" t="str">
            <v>eN-Crypt 50</v>
          </cell>
          <cell r="B158" t="str">
            <v>Pin Pad</v>
          </cell>
        </row>
        <row r="159">
          <cell r="A159" t="str">
            <v>eN-Lan 2000</v>
          </cell>
          <cell r="B159" t="str">
            <v>Others</v>
          </cell>
        </row>
        <row r="160">
          <cell r="A160" t="str">
            <v>eN-Scribe 612</v>
          </cell>
          <cell r="B160" t="str">
            <v>Printers</v>
          </cell>
        </row>
        <row r="161">
          <cell r="A161" t="str">
            <v>eN-Sign Pens</v>
          </cell>
          <cell r="B161" t="str">
            <v>Counter Top</v>
          </cell>
        </row>
        <row r="162">
          <cell r="A162" t="str">
            <v>eN-Sign 2020</v>
          </cell>
          <cell r="B162" t="str">
            <v>Counter Top</v>
          </cell>
        </row>
        <row r="163">
          <cell r="A163" t="str">
            <v>En-Touch 1000</v>
          </cell>
          <cell r="B163" t="str">
            <v>Counter Top</v>
          </cell>
        </row>
        <row r="164">
          <cell r="A164" t="str">
            <v>En-Touch 3000</v>
          </cell>
          <cell r="B164" t="str">
            <v>Counter Top</v>
          </cell>
        </row>
        <row r="165">
          <cell r="A165" t="str">
            <v>F 85</v>
          </cell>
          <cell r="B165" t="str">
            <v>Counter Top</v>
          </cell>
        </row>
        <row r="166">
          <cell r="A166" t="str">
            <v>F 95</v>
          </cell>
          <cell r="B166" t="str">
            <v>Counter Top</v>
          </cell>
        </row>
        <row r="167">
          <cell r="A167" t="str">
            <v>Kits Brazil</v>
          </cell>
          <cell r="B167" t="str">
            <v>Others</v>
          </cell>
        </row>
        <row r="168">
          <cell r="A168" t="str">
            <v xml:space="preserve">Legacy FS 780 </v>
          </cell>
          <cell r="B168" t="str">
            <v>Counter Top</v>
          </cell>
        </row>
        <row r="169">
          <cell r="A169" t="str">
            <v>Legacy FS 780T</v>
          </cell>
          <cell r="B169" t="str">
            <v>Counter Top</v>
          </cell>
        </row>
        <row r="170">
          <cell r="A170" t="str">
            <v>Laundry</v>
          </cell>
          <cell r="B170" t="str">
            <v>Others</v>
          </cell>
        </row>
        <row r="171">
          <cell r="A171" t="str">
            <v>Repro &amp; DCTs</v>
          </cell>
          <cell r="B171" t="str">
            <v>Others</v>
          </cell>
        </row>
        <row r="172">
          <cell r="A172" t="str">
            <v>Revalue</v>
          </cell>
          <cell r="B172" t="str">
            <v>Others</v>
          </cell>
        </row>
        <row r="173">
          <cell r="A173" t="str">
            <v>M1-K/ISDN</v>
          </cell>
          <cell r="B173" t="str">
            <v>Pin Pad</v>
          </cell>
        </row>
        <row r="174">
          <cell r="A174" t="str">
            <v>M1-KX25</v>
          </cell>
          <cell r="B174" t="str">
            <v>Pin Pad</v>
          </cell>
        </row>
        <row r="175">
          <cell r="A175" t="str">
            <v>M1-KX25 Metall</v>
          </cell>
          <cell r="B175" t="str">
            <v>Pin Pad</v>
          </cell>
        </row>
        <row r="176">
          <cell r="A176" t="str">
            <v>M1-KX28</v>
          </cell>
          <cell r="B176" t="str">
            <v>Pin Pad</v>
          </cell>
        </row>
        <row r="177">
          <cell r="A177" t="str">
            <v>Mobil Pago</v>
          </cell>
          <cell r="B177" t="str">
            <v>Portable GSM</v>
          </cell>
        </row>
        <row r="178">
          <cell r="A178" t="str">
            <v>NCC</v>
          </cell>
          <cell r="B178" t="str">
            <v>Cluster</v>
          </cell>
        </row>
        <row r="179">
          <cell r="A179" t="str">
            <v>NPT2</v>
          </cell>
          <cell r="B179" t="str">
            <v>Portable Terminal</v>
          </cell>
        </row>
        <row r="180">
          <cell r="A180" t="str">
            <v>OEM Tokheim DEM</v>
          </cell>
          <cell r="B180" t="str">
            <v>Counter Top</v>
          </cell>
        </row>
        <row r="181">
          <cell r="A181" t="str">
            <v>OEM Tokheim TED</v>
          </cell>
          <cell r="B181" t="str">
            <v>Counter Top</v>
          </cell>
        </row>
        <row r="182">
          <cell r="A182" t="str">
            <v>OTHER</v>
          </cell>
          <cell r="B182" t="str">
            <v>Others</v>
          </cell>
        </row>
        <row r="183">
          <cell r="A183" t="str">
            <v>Printer</v>
          </cell>
          <cell r="B183" t="str">
            <v>Others</v>
          </cell>
        </row>
        <row r="184">
          <cell r="A184" t="str">
            <v>PX 318</v>
          </cell>
          <cell r="B184" t="str">
            <v>Pin Pad</v>
          </cell>
        </row>
        <row r="185">
          <cell r="A185" t="str">
            <v>PX 328 (E 628)</v>
          </cell>
          <cell r="B185" t="str">
            <v>Pin Pad</v>
          </cell>
        </row>
        <row r="186">
          <cell r="A186" t="str">
            <v>SAFE PAD</v>
          </cell>
          <cell r="B186" t="str">
            <v>Small Devices</v>
          </cell>
        </row>
        <row r="187">
          <cell r="A187" t="str">
            <v>Safe Reader</v>
          </cell>
          <cell r="B187" t="str">
            <v>Small Devices</v>
          </cell>
        </row>
        <row r="188">
          <cell r="A188" t="str">
            <v>Secure link 2</v>
          </cell>
          <cell r="B188" t="str">
            <v>Small Devices</v>
          </cell>
        </row>
        <row r="189">
          <cell r="A189" t="str">
            <v>SMART TLP 2/3</v>
          </cell>
          <cell r="B189" t="str">
            <v>Small Devices</v>
          </cell>
        </row>
        <row r="190">
          <cell r="A190" t="str">
            <v>SMART UP</v>
          </cell>
          <cell r="B190" t="str">
            <v>Small Devices</v>
          </cell>
        </row>
        <row r="191">
          <cell r="A191" t="str">
            <v>VIS</v>
          </cell>
          <cell r="B191" t="str">
            <v>Others</v>
          </cell>
        </row>
        <row r="192">
          <cell r="A192" t="str">
            <v>TME</v>
          </cell>
          <cell r="B192" t="str">
            <v>Counter Top</v>
          </cell>
        </row>
        <row r="193">
          <cell r="A193" t="str">
            <v>TPV</v>
          </cell>
          <cell r="B193" t="str">
            <v>Counter Top</v>
          </cell>
        </row>
        <row r="194">
          <cell r="A194" t="str">
            <v xml:space="preserve">TT 42 </v>
          </cell>
          <cell r="B194" t="str">
            <v>Counter Top</v>
          </cell>
        </row>
        <row r="195">
          <cell r="A195" t="str">
            <v>TT41</v>
          </cell>
          <cell r="B195" t="str">
            <v>Counter Top</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month"/>
      <sheetName val="P&amp;L YTD previous month"/>
      <sheetName val="P&amp;L YTD"/>
      <sheetName val="Balance Sheet"/>
      <sheetName val="Company code &amp; currency"/>
      <sheetName val="Hardware TURNOVER Analysis"/>
    </sheetNames>
    <sheetDataSet>
      <sheetData sheetId="0" refreshError="1">
        <row r="4">
          <cell r="G4" t="str">
            <v>01</v>
          </cell>
          <cell r="I4">
            <v>2007</v>
          </cell>
        </row>
        <row r="5">
          <cell r="G5" t="str">
            <v>02</v>
          </cell>
          <cell r="I5">
            <v>2008</v>
          </cell>
        </row>
        <row r="6">
          <cell r="G6" t="str">
            <v>03</v>
          </cell>
          <cell r="I6">
            <v>2009</v>
          </cell>
        </row>
        <row r="7">
          <cell r="G7" t="str">
            <v>04</v>
          </cell>
        </row>
        <row r="8">
          <cell r="G8" t="str">
            <v>05</v>
          </cell>
        </row>
        <row r="9">
          <cell r="G9" t="str">
            <v>06</v>
          </cell>
        </row>
        <row r="10">
          <cell r="G10" t="str">
            <v>07</v>
          </cell>
        </row>
        <row r="11">
          <cell r="G11" t="str">
            <v>08</v>
          </cell>
        </row>
        <row r="12">
          <cell r="G12" t="str">
            <v>09</v>
          </cell>
        </row>
        <row r="13">
          <cell r="G13" t="str">
            <v>10</v>
          </cell>
        </row>
        <row r="14">
          <cell r="G14" t="str">
            <v>11</v>
          </cell>
        </row>
        <row r="15">
          <cell r="G15" t="str">
            <v>12</v>
          </cell>
        </row>
      </sheetData>
      <sheetData sheetId="1" refreshError="1"/>
      <sheetData sheetId="2"/>
      <sheetData sheetId="3"/>
      <sheetData sheetId="4" refreshError="1"/>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URRENCY"/>
      <sheetName val="month 03 YTD"/>
      <sheetName val="month 03 YTD (2)"/>
      <sheetName val="June turnover new format"/>
      <sheetName val="June turnover"/>
      <sheetName val="turnover Forecast July"/>
      <sheetName val="turnover Forecast 2003"/>
      <sheetName val="forecast variance"/>
      <sheetName val="Graph total Sales"/>
      <sheetName val="graph turnover by region"/>
      <sheetName val="month vs Budget"/>
      <sheetName val="month vs budget new format"/>
      <sheetName val="% completion RFC1"/>
      <sheetName val="% of completion retrieve"/>
      <sheetName val="Month vs month last year"/>
      <sheetName val="Month vs last month"/>
      <sheetName val="France CEMEA"/>
      <sheetName val="Year 03"/>
      <sheetName val="Year 03 new format"/>
      <sheetName val="Budget 03"/>
      <sheetName val="Budget 03 by quarter"/>
      <sheetName val="Budget 03 new format"/>
      <sheetName val="Year 02"/>
      <sheetName val="Year 02 by quarter"/>
      <sheetName val="Year 02 new format"/>
      <sheetName val="Year 02 new format by quarter"/>
      <sheetName val="January 03 YTD"/>
      <sheetName val="February 03 YTD"/>
      <sheetName val="March 03 YTD"/>
      <sheetName val="April 03 YTD"/>
      <sheetName val="May 03 YTD"/>
      <sheetName val="May 03 YTD new format"/>
      <sheetName val="June 03 RFC1 YTD"/>
      <sheetName val="June 03 RFC1 YTD new"/>
      <sheetName val="next month forecast"/>
      <sheetName val="conso intercos"/>
      <sheetName val="conso intercos Forex last year"/>
      <sheetName val="conso intercos forex budget"/>
      <sheetName val="new Graph total Sales"/>
      <sheetName val="Feuil1"/>
      <sheetName val="intercos May 02"/>
      <sheetName val="Parent"/>
      <sheetName val="IDS"/>
      <sheetName val="SWEDEN"/>
      <sheetName val="Barcelona"/>
      <sheetName val="Iberia"/>
      <sheetName val="UK DFL"/>
      <sheetName val="Germany"/>
      <sheetName val="ITS"/>
      <sheetName val="PACIFIC"/>
      <sheetName val="CAM"/>
      <sheetName val="SAM"/>
      <sheetName val="Italy"/>
      <sheetName val="Lexem"/>
      <sheetName val="EAC"/>
      <sheetName val="Holland"/>
      <sheetName val="ING INC"/>
      <sheetName val="ING LTD"/>
      <sheetName val="Epos Italy"/>
      <sheetName val="Databank"/>
      <sheetName val="Prepaygo"/>
      <sheetName val="index"/>
      <sheetName val="Capex group"/>
      <sheetName val="CORPORATE Budget in EUROS"/>
      <sheetName val="CORPORATE Budget local Curr"/>
      <sheetName val="FRANCE Budget in EUROS"/>
      <sheetName val="FRANCE Budget local Curr"/>
      <sheetName val="IDS Budget in EUROS"/>
      <sheetName val="IDS Budget local Curr"/>
      <sheetName val="SUEDEN Budget in EUROS"/>
      <sheetName val="SUEDEN Budget local Curr"/>
      <sheetName val="TSA Budget in EUROS"/>
      <sheetName val="TSA Budget local Curr"/>
      <sheetName val="MADRID Budget in EUROS"/>
      <sheetName val="MADRID Budget local Curr"/>
      <sheetName val="PACIFIC Budget in EUROS"/>
      <sheetName val="PACIFIC Budget local Curr"/>
      <sheetName val="GERMANY Budget in EUROS"/>
      <sheetName val="GERMANY Budget local Curr"/>
      <sheetName val="UK Budget in EUROS"/>
      <sheetName val="UK Budget local Curr"/>
      <sheetName val="SAM Budget in EUROS"/>
      <sheetName val="SAM Budget local Curr"/>
      <sheetName val="LEXEM Budget in EUROS"/>
      <sheetName val="LEXEM Budget local Curr"/>
      <sheetName val="ITS Budget in EUROS"/>
      <sheetName val="ITS Budget local Curr"/>
      <sheetName val="ITALY Budget in EUROS"/>
      <sheetName val="ITALY Budget local Curr"/>
      <sheetName val="BFC Prod"/>
      <sheetName val="Instructions"/>
      <sheetName val="Data drop down me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showGridLines="0" zoomScaleNormal="100" workbookViewId="0">
      <selection activeCell="B3" sqref="B3:K3"/>
    </sheetView>
  </sheetViews>
  <sheetFormatPr baseColWidth="10" defaultColWidth="9.140625" defaultRowHeight="12.75"/>
  <cols>
    <col min="1" max="1" width="3.28515625" style="1" customWidth="1"/>
    <col min="2" max="2" width="25.42578125" style="1" customWidth="1"/>
    <col min="3" max="16384" width="9.140625" style="1"/>
  </cols>
  <sheetData>
    <row r="1" spans="2:11" ht="58.5" customHeight="1"/>
    <row r="3" spans="2:11">
      <c r="B3" s="750" t="s">
        <v>126</v>
      </c>
      <c r="C3" s="750"/>
      <c r="D3" s="750"/>
      <c r="E3" s="750"/>
      <c r="F3" s="750"/>
      <c r="G3" s="750"/>
      <c r="H3" s="750"/>
      <c r="I3" s="750"/>
      <c r="J3" s="750"/>
      <c r="K3" s="750"/>
    </row>
    <row r="5" spans="2:11">
      <c r="B5" s="751" t="s">
        <v>125</v>
      </c>
      <c r="C5" s="751"/>
      <c r="D5" s="751"/>
      <c r="E5" s="751"/>
      <c r="F5" s="751"/>
      <c r="G5" s="751"/>
      <c r="H5" s="751"/>
      <c r="I5" s="751"/>
      <c r="J5" s="751"/>
      <c r="K5" s="751"/>
    </row>
    <row r="6" spans="2:11">
      <c r="B6" s="751"/>
      <c r="C6" s="751"/>
      <c r="D6" s="751"/>
      <c r="E6" s="751"/>
      <c r="F6" s="751"/>
      <c r="G6" s="751"/>
      <c r="H6" s="751"/>
      <c r="I6" s="751"/>
      <c r="J6" s="751"/>
      <c r="K6" s="751"/>
    </row>
    <row r="7" spans="2:11">
      <c r="B7" s="751"/>
      <c r="C7" s="751"/>
      <c r="D7" s="751"/>
      <c r="E7" s="751"/>
      <c r="F7" s="751"/>
      <c r="G7" s="751"/>
      <c r="H7" s="751"/>
      <c r="I7" s="751"/>
      <c r="J7" s="751"/>
      <c r="K7" s="751"/>
    </row>
    <row r="8" spans="2:11">
      <c r="B8" s="3"/>
      <c r="C8" s="264"/>
      <c r="D8" s="3"/>
      <c r="E8" s="3"/>
      <c r="F8" s="3"/>
      <c r="G8" s="3"/>
      <c r="H8" s="3"/>
      <c r="I8" s="3"/>
      <c r="J8" s="3"/>
      <c r="K8" s="3"/>
    </row>
    <row r="9" spans="2:11" ht="15">
      <c r="B9" s="1" t="s">
        <v>87</v>
      </c>
      <c r="C9" s="266" t="s">
        <v>97</v>
      </c>
    </row>
    <row r="10" spans="2:11" ht="15">
      <c r="B10" s="1" t="s">
        <v>96</v>
      </c>
      <c r="C10" s="266" t="s">
        <v>99</v>
      </c>
    </row>
    <row r="11" spans="2:11" ht="15">
      <c r="B11" s="1" t="s">
        <v>98</v>
      </c>
      <c r="C11" s="267" t="s">
        <v>101</v>
      </c>
    </row>
    <row r="12" spans="2:11" ht="15">
      <c r="B12" s="1" t="s">
        <v>100</v>
      </c>
      <c r="C12" s="267" t="s">
        <v>101</v>
      </c>
    </row>
    <row r="13" spans="2:11" ht="15">
      <c r="B13" s="1" t="s">
        <v>107</v>
      </c>
      <c r="C13" s="267" t="s">
        <v>103</v>
      </c>
    </row>
    <row r="14" spans="2:11" ht="15">
      <c r="B14" s="1" t="s">
        <v>11</v>
      </c>
      <c r="C14" s="267" t="s">
        <v>103</v>
      </c>
    </row>
    <row r="15" spans="2:11" ht="15">
      <c r="B15" s="1" t="s">
        <v>102</v>
      </c>
      <c r="C15" s="267" t="s">
        <v>105</v>
      </c>
    </row>
    <row r="16" spans="2:11" ht="15">
      <c r="B16" s="1" t="s">
        <v>104</v>
      </c>
      <c r="C16" s="267" t="s">
        <v>141</v>
      </c>
    </row>
    <row r="17" spans="2:11" ht="15">
      <c r="B17" s="1" t="s">
        <v>106</v>
      </c>
      <c r="C17" s="267" t="s">
        <v>141</v>
      </c>
    </row>
    <row r="18" spans="2:11">
      <c r="C18" s="268"/>
    </row>
    <row r="19" spans="2:11">
      <c r="C19" s="265"/>
    </row>
    <row r="20" spans="2:11" ht="15" customHeight="1">
      <c r="C20" s="265"/>
    </row>
    <row r="21" spans="2:11">
      <c r="C21" s="265"/>
    </row>
    <row r="23" spans="2:11">
      <c r="B23" s="4"/>
      <c r="C23" s="4"/>
      <c r="D23" s="4"/>
      <c r="E23" s="4"/>
      <c r="F23" s="4"/>
      <c r="G23" s="4"/>
      <c r="H23" s="4"/>
      <c r="I23" s="4"/>
      <c r="J23" s="4"/>
      <c r="K23" s="4"/>
    </row>
  </sheetData>
  <mergeCells count="2">
    <mergeCell ref="B3:K3"/>
    <mergeCell ref="B5:K7"/>
  </mergeCells>
  <hyperlinks>
    <hyperlink ref="C9" location="Definitions!A1" display="Sheet 2"/>
    <hyperlink ref="C10" location="'P&amp;L'!A1" display="Sheet 3"/>
    <hyperlink ref="C11" location="'Rev by geo and activities'!A1" display="Sheet 4"/>
    <hyperlink ref="C12" location="'Rev by geo and activities'!A1" display="Sheet 4"/>
    <hyperlink ref="C13" location="'GM by activity &amp; OPEX '!A1" display="Sheet 5"/>
    <hyperlink ref="C14" location="'GM by activity &amp; OPEX '!A1" display="Sheet 5"/>
    <hyperlink ref="C15" location="'Balance sheet'!A1" display="Sheet 6"/>
    <hyperlink ref="C16" location="'FCF and net debt'!A1" display="Sheet 7"/>
    <hyperlink ref="C17" location="'FCF and net debt'!A1" display="Sheet 7"/>
  </hyperlinks>
  <pageMargins left="0.7" right="0.7" top="0.75" bottom="0.75" header="0.3" footer="0.3"/>
  <pageSetup paperSize="9" orientation="landscape" r:id="rId1"/>
  <headerFooter>
    <oddFooter>&amp;C&amp;"Candara,Regular"Ingenico - Investors Datapack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activeCell="B3" sqref="B3:O3"/>
    </sheetView>
  </sheetViews>
  <sheetFormatPr baseColWidth="10" defaultColWidth="9.140625" defaultRowHeight="12.75"/>
  <cols>
    <col min="1" max="1" width="3.28515625" style="1" customWidth="1"/>
    <col min="2" max="16384" width="9.140625" style="1"/>
  </cols>
  <sheetData>
    <row r="1" spans="1:15" ht="58.5" customHeight="1"/>
    <row r="3" spans="1:15">
      <c r="B3" s="750" t="s">
        <v>127</v>
      </c>
      <c r="C3" s="750"/>
      <c r="D3" s="750"/>
      <c r="E3" s="750"/>
      <c r="F3" s="750"/>
      <c r="G3" s="750"/>
      <c r="H3" s="750"/>
      <c r="I3" s="750"/>
      <c r="J3" s="750"/>
      <c r="K3" s="750"/>
      <c r="L3" s="750"/>
      <c r="M3" s="750"/>
      <c r="N3" s="750"/>
      <c r="O3" s="750"/>
    </row>
    <row r="4" spans="1:15" ht="7.5" customHeight="1"/>
    <row r="5" spans="1:15" ht="31.5" customHeight="1">
      <c r="B5" s="753" t="s">
        <v>111</v>
      </c>
      <c r="C5" s="753"/>
      <c r="D5" s="753"/>
      <c r="E5" s="753"/>
      <c r="F5" s="753"/>
      <c r="G5" s="753"/>
      <c r="H5" s="753"/>
      <c r="I5" s="753"/>
      <c r="J5" s="753"/>
      <c r="K5" s="753"/>
      <c r="L5" s="753"/>
      <c r="M5" s="753"/>
      <c r="N5" s="753"/>
      <c r="O5" s="753"/>
    </row>
    <row r="6" spans="1:15">
      <c r="B6" s="754" t="s">
        <v>114</v>
      </c>
      <c r="C6" s="754"/>
      <c r="D6" s="754"/>
      <c r="E6" s="754"/>
      <c r="F6" s="754"/>
      <c r="G6" s="754"/>
      <c r="H6" s="754"/>
      <c r="I6" s="754"/>
      <c r="J6" s="754"/>
      <c r="K6" s="754"/>
      <c r="L6" s="754"/>
      <c r="M6" s="754"/>
      <c r="N6" s="754"/>
      <c r="O6" s="754"/>
    </row>
    <row r="7" spans="1:15">
      <c r="B7" s="753" t="s">
        <v>282</v>
      </c>
      <c r="C7" s="753"/>
      <c r="D7" s="753"/>
      <c r="E7" s="753"/>
      <c r="F7" s="753"/>
      <c r="G7" s="753"/>
      <c r="H7" s="753"/>
      <c r="I7" s="753"/>
      <c r="J7" s="753"/>
      <c r="K7" s="753"/>
      <c r="L7" s="753"/>
      <c r="M7" s="753"/>
      <c r="N7" s="753"/>
      <c r="O7" s="322"/>
    </row>
    <row r="8" spans="1:15">
      <c r="B8" s="753"/>
      <c r="C8" s="753"/>
      <c r="D8" s="753"/>
      <c r="E8" s="753"/>
      <c r="F8" s="753"/>
      <c r="G8" s="753"/>
      <c r="H8" s="753"/>
      <c r="I8" s="753"/>
      <c r="J8" s="753"/>
      <c r="K8" s="753"/>
      <c r="L8" s="753"/>
      <c r="M8" s="753"/>
      <c r="N8" s="753"/>
      <c r="O8" s="322"/>
    </row>
    <row r="9" spans="1:15" ht="28.5" customHeight="1">
      <c r="B9" s="753" t="s">
        <v>94</v>
      </c>
      <c r="C9" s="753"/>
      <c r="D9" s="753"/>
      <c r="E9" s="753"/>
      <c r="F9" s="753"/>
      <c r="G9" s="753"/>
      <c r="H9" s="753"/>
      <c r="I9" s="753"/>
      <c r="J9" s="753"/>
      <c r="K9" s="753"/>
      <c r="L9" s="753"/>
      <c r="M9" s="753"/>
      <c r="N9" s="753"/>
      <c r="O9" s="753"/>
    </row>
    <row r="10" spans="1:15" ht="28.5" customHeight="1">
      <c r="B10" s="753" t="s">
        <v>93</v>
      </c>
      <c r="C10" s="753"/>
      <c r="D10" s="753"/>
      <c r="E10" s="753"/>
      <c r="F10" s="753"/>
      <c r="G10" s="753"/>
      <c r="H10" s="753"/>
      <c r="I10" s="753"/>
      <c r="J10" s="753"/>
      <c r="K10" s="753"/>
      <c r="L10" s="753"/>
      <c r="M10" s="753"/>
      <c r="N10" s="753"/>
      <c r="O10" s="753"/>
    </row>
    <row r="11" spans="1:15" ht="34.5" customHeight="1">
      <c r="B11" s="753" t="s">
        <v>95</v>
      </c>
      <c r="C11" s="753"/>
      <c r="D11" s="753"/>
      <c r="E11" s="753"/>
      <c r="F11" s="753"/>
      <c r="G11" s="753"/>
      <c r="H11" s="753"/>
      <c r="I11" s="753"/>
      <c r="J11" s="753"/>
      <c r="K11" s="753"/>
      <c r="L11" s="753"/>
      <c r="M11" s="753"/>
      <c r="N11" s="753"/>
      <c r="O11" s="753"/>
    </row>
    <row r="12" spans="1:15">
      <c r="B12" s="754" t="s">
        <v>90</v>
      </c>
      <c r="C12" s="754"/>
      <c r="D12" s="754"/>
      <c r="E12" s="754"/>
      <c r="F12" s="754"/>
      <c r="G12" s="754"/>
      <c r="H12" s="754"/>
      <c r="I12" s="754"/>
      <c r="J12" s="754"/>
      <c r="K12" s="754"/>
      <c r="L12" s="754"/>
      <c r="M12" s="754"/>
      <c r="N12" s="754"/>
      <c r="O12" s="754"/>
    </row>
    <row r="13" spans="1:15" ht="8.25" customHeight="1"/>
    <row r="14" spans="1:15">
      <c r="B14" s="2" t="s">
        <v>112</v>
      </c>
    </row>
    <row r="15" spans="1:15">
      <c r="A15" s="1" t="s">
        <v>296</v>
      </c>
      <c r="B15" s="1" t="s">
        <v>301</v>
      </c>
    </row>
    <row r="16" spans="1:15">
      <c r="B16" s="1" t="s">
        <v>306</v>
      </c>
    </row>
    <row r="17" spans="2:15">
      <c r="B17" s="1" t="s">
        <v>297</v>
      </c>
    </row>
    <row r="18" spans="2:15">
      <c r="B18" s="1" t="s">
        <v>298</v>
      </c>
    </row>
    <row r="19" spans="2:15">
      <c r="B19" s="1" t="s">
        <v>299</v>
      </c>
    </row>
    <row r="20" spans="2:15">
      <c r="B20" s="1" t="s">
        <v>300</v>
      </c>
    </row>
    <row r="21" spans="2:15" s="322" customFormat="1">
      <c r="B21" s="753" t="s">
        <v>281</v>
      </c>
      <c r="C21" s="753"/>
      <c r="D21" s="753"/>
      <c r="E21" s="753"/>
      <c r="F21" s="753"/>
      <c r="G21" s="753"/>
      <c r="H21" s="753"/>
      <c r="I21" s="753"/>
      <c r="J21" s="753"/>
      <c r="K21" s="753"/>
      <c r="L21" s="321"/>
      <c r="M21" s="321"/>
      <c r="N21" s="321"/>
      <c r="O21" s="321"/>
    </row>
    <row r="22" spans="2:15" ht="54" customHeight="1">
      <c r="B22" s="752" t="s">
        <v>113</v>
      </c>
      <c r="C22" s="752"/>
      <c r="D22" s="752"/>
      <c r="E22" s="752"/>
      <c r="F22" s="752"/>
      <c r="G22" s="752"/>
      <c r="H22" s="752"/>
      <c r="I22" s="752"/>
      <c r="J22" s="752"/>
      <c r="K22" s="752"/>
      <c r="L22" s="752"/>
      <c r="M22" s="752"/>
      <c r="N22" s="752"/>
      <c r="O22" s="752"/>
    </row>
    <row r="23" spans="2:15">
      <c r="B23" s="754" t="s">
        <v>92</v>
      </c>
      <c r="C23" s="754"/>
      <c r="D23" s="754"/>
      <c r="E23" s="754"/>
      <c r="F23" s="754"/>
      <c r="G23" s="754"/>
      <c r="H23" s="754"/>
      <c r="I23" s="754"/>
      <c r="J23" s="754"/>
      <c r="K23" s="754"/>
      <c r="L23" s="754"/>
      <c r="M23" s="754"/>
      <c r="N23" s="754"/>
      <c r="O23" s="754"/>
    </row>
    <row r="24" spans="2:15">
      <c r="B24" s="754" t="s">
        <v>91</v>
      </c>
      <c r="C24" s="754"/>
      <c r="D24" s="754"/>
      <c r="E24" s="754"/>
      <c r="F24" s="754"/>
      <c r="G24" s="754"/>
      <c r="H24" s="754"/>
      <c r="I24" s="754"/>
      <c r="J24" s="754"/>
      <c r="K24" s="754"/>
      <c r="L24" s="754"/>
      <c r="M24" s="754"/>
      <c r="N24" s="754"/>
      <c r="O24" s="754"/>
    </row>
    <row r="26" spans="2:15" ht="15" customHeight="1">
      <c r="B26" s="751" t="s">
        <v>125</v>
      </c>
      <c r="C26" s="751"/>
      <c r="D26" s="751"/>
      <c r="E26" s="751"/>
      <c r="F26" s="751"/>
      <c r="G26" s="751"/>
      <c r="H26" s="751"/>
      <c r="I26" s="751"/>
      <c r="J26" s="751"/>
      <c r="K26" s="751"/>
      <c r="L26" s="751"/>
      <c r="M26" s="751"/>
      <c r="N26" s="751"/>
      <c r="O26" s="751"/>
    </row>
    <row r="27" spans="2:15">
      <c r="B27" s="751"/>
      <c r="C27" s="751"/>
      <c r="D27" s="751"/>
      <c r="E27" s="751"/>
      <c r="F27" s="751"/>
      <c r="G27" s="751"/>
      <c r="H27" s="751"/>
      <c r="I27" s="751"/>
      <c r="J27" s="751"/>
      <c r="K27" s="751"/>
      <c r="L27" s="751"/>
      <c r="M27" s="751"/>
      <c r="N27" s="751"/>
      <c r="O27" s="751"/>
    </row>
    <row r="28" spans="2:15">
      <c r="B28" s="751"/>
      <c r="C28" s="751"/>
      <c r="D28" s="751"/>
      <c r="E28" s="751"/>
      <c r="F28" s="751"/>
      <c r="G28" s="751"/>
      <c r="H28" s="751"/>
      <c r="I28" s="751"/>
      <c r="J28" s="751"/>
      <c r="K28" s="751"/>
      <c r="L28" s="751"/>
      <c r="M28" s="751"/>
      <c r="N28" s="751"/>
      <c r="O28" s="751"/>
    </row>
  </sheetData>
  <mergeCells count="13">
    <mergeCell ref="B26:O28"/>
    <mergeCell ref="B22:O22"/>
    <mergeCell ref="B3:O3"/>
    <mergeCell ref="B5:O5"/>
    <mergeCell ref="B9:O9"/>
    <mergeCell ref="B6:O6"/>
    <mergeCell ref="B10:O10"/>
    <mergeCell ref="B11:O11"/>
    <mergeCell ref="B12:O12"/>
    <mergeCell ref="B24:O24"/>
    <mergeCell ref="B23:O23"/>
    <mergeCell ref="B21:K21"/>
    <mergeCell ref="B7:N8"/>
  </mergeCells>
  <pageMargins left="0.7" right="0.7" top="0.75" bottom="0.75" header="0.3" footer="0.3"/>
  <pageSetup paperSize="9" orientation="landscape" r:id="rId1"/>
  <headerFooter>
    <oddFooter>&amp;C&amp;"Candara,Regular"Ingenico - Investors Datapack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66"/>
  <sheetViews>
    <sheetView showGridLines="0" tabSelected="1" topLeftCell="A20" zoomScale="85" zoomScaleNormal="85" zoomScaleSheetLayoutView="80" workbookViewId="0">
      <selection activeCell="E58" sqref="E58"/>
    </sheetView>
  </sheetViews>
  <sheetFormatPr baseColWidth="10" defaultColWidth="9.140625" defaultRowHeight="15" outlineLevelCol="1"/>
  <cols>
    <col min="1" max="1" width="3.28515625" style="61" customWidth="1"/>
    <col min="2" max="2" width="20.28515625" style="65" bestFit="1" customWidth="1"/>
    <col min="3" max="3" width="9.140625" style="61"/>
    <col min="4" max="5" width="9.140625" style="61" customWidth="1"/>
    <col min="6" max="6" width="7.28515625" style="61" hidden="1" customWidth="1" outlineLevel="1"/>
    <col min="7" max="7" width="9.140625" style="61" customWidth="1" collapsed="1"/>
    <col min="8" max="8" width="9.28515625" style="61" hidden="1" customWidth="1" outlineLevel="1"/>
    <col min="9" max="9" width="3.28515625" style="61" customWidth="1" collapsed="1"/>
    <col min="10" max="10" width="20.28515625" style="65" customWidth="1" outlineLevel="1"/>
    <col min="11" max="13" width="9.140625" style="61" customWidth="1" outlineLevel="1"/>
    <col min="14" max="14" width="7.28515625" style="61" customWidth="1" outlineLevel="1"/>
    <col min="15" max="15" width="9.140625" style="61" customWidth="1" outlineLevel="1"/>
    <col min="16" max="16" width="9.28515625" style="61" customWidth="1" outlineLevel="1"/>
    <col min="17" max="17" width="1" customWidth="1" outlineLevel="1"/>
    <col min="18" max="18" width="20.28515625" style="65" bestFit="1" customWidth="1"/>
    <col min="19" max="21" width="9.140625" style="61" customWidth="1"/>
    <col min="22" max="22" width="7.28515625" style="61" customWidth="1"/>
    <col min="23" max="23" width="9.140625" style="61" customWidth="1"/>
    <col min="24" max="24" width="9.28515625" style="61" customWidth="1"/>
    <col min="25" max="25" width="1" customWidth="1"/>
    <col min="26" max="26" width="20.28515625" style="65" customWidth="1" outlineLevel="1"/>
    <col min="27" max="29" width="9.140625" style="61" customWidth="1" outlineLevel="1"/>
    <col min="30" max="30" width="7.28515625" style="61" customWidth="1" outlineLevel="1"/>
    <col min="31" max="31" width="9.140625" style="61" customWidth="1" outlineLevel="1"/>
    <col min="32" max="32" width="9.28515625" style="61" customWidth="1" outlineLevel="1"/>
    <col min="33" max="33" width="1" customWidth="1" outlineLevel="1"/>
    <col min="34" max="34" width="20.28515625" style="65" customWidth="1" outlineLevel="1"/>
    <col min="35" max="37" width="9.140625" style="61" customWidth="1" outlineLevel="1"/>
    <col min="38" max="38" width="7.28515625" style="61" customWidth="1" outlineLevel="1"/>
    <col min="39" max="39" width="9.140625" style="61" customWidth="1" outlineLevel="1"/>
    <col min="40" max="40" width="9.28515625" style="61" customWidth="1" outlineLevel="1"/>
    <col min="41" max="41" width="1" customWidth="1"/>
    <col min="42" max="42" width="20.28515625" style="65" bestFit="1" customWidth="1"/>
    <col min="43" max="45" width="9.140625" style="61" customWidth="1"/>
    <col min="46" max="46" width="7.28515625" style="61" customWidth="1"/>
    <col min="47" max="47" width="9.140625" style="61" customWidth="1"/>
    <col min="48" max="48" width="9.28515625" style="61" customWidth="1"/>
    <col min="49" max="49" width="1" customWidth="1"/>
    <col min="50" max="50" width="20.28515625" style="65" hidden="1" customWidth="1" outlineLevel="1"/>
    <col min="51" max="53" width="9.140625" style="61" hidden="1" customWidth="1" outlineLevel="1"/>
    <col min="54" max="54" width="7.28515625" style="61" hidden="1" customWidth="1" outlineLevel="1"/>
    <col min="55" max="55" width="9.140625" style="61" hidden="1" customWidth="1" outlineLevel="1"/>
    <col min="56" max="56" width="9.28515625" style="61" hidden="1" customWidth="1" outlineLevel="1"/>
    <col min="57" max="57" width="9.140625" hidden="1" customWidth="1" outlineLevel="1"/>
    <col min="58" max="58" width="20.28515625" style="65" bestFit="1" customWidth="1" collapsed="1"/>
    <col min="59" max="61" width="9.140625" style="61" customWidth="1"/>
    <col min="62" max="62" width="7.28515625" style="61" bestFit="1" customWidth="1"/>
    <col min="63" max="63" width="9.140625" style="61" customWidth="1"/>
    <col min="64" max="64" width="9.28515625" style="61" customWidth="1"/>
    <col min="65" max="65" width="5.7109375" customWidth="1"/>
    <col min="66" max="66" width="20.28515625" style="65" bestFit="1" customWidth="1"/>
    <col min="67" max="71" width="9.140625" style="61" customWidth="1"/>
    <col min="72" max="72" width="6.7109375" style="61" customWidth="1"/>
    <col min="73" max="73" width="0.5703125" style="10" customWidth="1"/>
    <col min="74" max="74" width="20.28515625" style="65" bestFit="1" customWidth="1"/>
    <col min="75" max="80" width="9.140625" style="61" customWidth="1"/>
    <col min="81" max="81" width="11" style="10" customWidth="1"/>
    <col min="82" max="82" width="20.7109375" style="10" customWidth="1"/>
    <col min="83" max="88" width="9.140625" style="61" customWidth="1"/>
    <col min="89" max="89" width="0.85546875" style="10" customWidth="1"/>
    <col min="90" max="93" width="9.140625" style="61"/>
    <col min="94" max="94" width="8.28515625" style="61" customWidth="1"/>
    <col min="95" max="95" width="9.140625" style="61" customWidth="1"/>
    <col min="96" max="96" width="0.85546875" style="10" customWidth="1"/>
    <col min="97" max="100" width="9.140625" style="61"/>
    <col min="101" max="101" width="8.28515625" style="61" customWidth="1"/>
    <col min="102" max="102" width="9.140625" style="61" customWidth="1"/>
    <col min="103" max="103" width="0.85546875" style="10" customWidth="1"/>
    <col min="104" max="109" width="9.140625" style="61"/>
    <col min="110" max="110" width="0.85546875" style="10" customWidth="1"/>
    <col min="111" max="113" width="9.140625" style="61" customWidth="1"/>
    <col min="114" max="114" width="7.7109375" style="61" customWidth="1"/>
    <col min="115" max="116" width="9.140625" style="61"/>
    <col min="117" max="117" width="0.85546875" style="10" customWidth="1"/>
    <col min="118" max="16384" width="9.140625" style="61"/>
  </cols>
  <sheetData>
    <row r="1" spans="1:123" s="1" customFormat="1">
      <c r="C1" s="763" t="s">
        <v>388</v>
      </c>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c r="AP1" s="762" t="s">
        <v>389</v>
      </c>
      <c r="AQ1" s="762"/>
      <c r="AR1" s="762"/>
      <c r="AS1" s="762"/>
      <c r="AT1" s="762"/>
      <c r="AU1" s="762"/>
      <c r="AV1" s="762"/>
      <c r="AW1" s="762"/>
      <c r="AX1" s="762"/>
      <c r="AY1" s="762"/>
      <c r="AZ1" s="762"/>
      <c r="BA1" s="762"/>
      <c r="BB1" s="762"/>
      <c r="BC1" s="762"/>
      <c r="BD1" s="762"/>
      <c r="BE1" s="762"/>
      <c r="BF1" s="762"/>
      <c r="BG1" s="762"/>
      <c r="BH1" s="762"/>
      <c r="BI1" s="762"/>
      <c r="BJ1" s="762"/>
      <c r="BK1" s="762"/>
      <c r="BL1" s="762"/>
      <c r="BM1" s="762"/>
      <c r="BN1" s="762"/>
      <c r="BO1" s="762"/>
      <c r="BP1" s="762"/>
      <c r="BQ1" s="762"/>
      <c r="BR1" s="762"/>
      <c r="BS1" s="762"/>
      <c r="BT1" s="762"/>
      <c r="BU1" s="762"/>
      <c r="BV1" s="762"/>
      <c r="BW1" s="762"/>
      <c r="BX1" s="762"/>
      <c r="BY1" s="762"/>
      <c r="BZ1" s="762"/>
      <c r="CA1" s="762"/>
      <c r="CB1" s="762"/>
      <c r="CC1" s="762"/>
      <c r="CD1" s="762"/>
      <c r="CE1" s="762"/>
      <c r="CF1" s="762"/>
      <c r="CG1" s="762"/>
      <c r="CH1" s="762"/>
      <c r="CI1" s="762"/>
      <c r="CJ1" s="762"/>
      <c r="CK1" s="762"/>
      <c r="CL1" s="762"/>
      <c r="CM1" s="762"/>
      <c r="CN1" s="762"/>
      <c r="CO1" s="762"/>
      <c r="CP1" s="762"/>
      <c r="CQ1" s="762"/>
      <c r="CR1" s="762"/>
      <c r="CS1" s="762"/>
      <c r="CT1" s="762"/>
      <c r="CU1" s="762"/>
      <c r="CV1" s="762"/>
      <c r="CW1" s="762"/>
      <c r="CX1" s="762"/>
      <c r="CY1" s="762"/>
      <c r="CZ1" s="762"/>
      <c r="DA1" s="762"/>
      <c r="DB1" s="762"/>
      <c r="DC1" s="762"/>
      <c r="DD1" s="762"/>
      <c r="DE1" s="762"/>
      <c r="DF1" s="762"/>
      <c r="DG1" s="762"/>
      <c r="DH1" s="762"/>
      <c r="DI1" s="762"/>
      <c r="DJ1" s="762"/>
      <c r="DK1" s="762"/>
      <c r="DL1" s="762"/>
      <c r="DM1" s="762"/>
      <c r="DN1" s="762"/>
      <c r="DO1" s="762"/>
      <c r="DP1" s="762"/>
      <c r="DQ1" s="762"/>
      <c r="DR1" s="762"/>
      <c r="DS1" s="762"/>
    </row>
    <row r="2" spans="1:123">
      <c r="BU2" s="61"/>
    </row>
    <row r="3" spans="1:123" ht="15" customHeight="1">
      <c r="C3" s="757" t="s">
        <v>129</v>
      </c>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7"/>
      <c r="BN3" s="757"/>
      <c r="BO3" s="757"/>
      <c r="BP3" s="757"/>
      <c r="BQ3" s="757"/>
      <c r="BR3" s="757"/>
      <c r="BS3" s="62"/>
      <c r="BT3" s="62"/>
      <c r="BU3" s="62"/>
      <c r="BV3" s="62" t="s">
        <v>129</v>
      </c>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3"/>
      <c r="CZ3" s="62"/>
      <c r="DA3" s="62"/>
      <c r="DB3" s="62"/>
      <c r="DC3" s="62"/>
      <c r="DD3" s="62"/>
      <c r="DE3" s="62"/>
      <c r="DF3" s="62"/>
      <c r="DG3" s="62" t="s">
        <v>89</v>
      </c>
      <c r="DH3" s="62"/>
      <c r="DI3" s="62"/>
      <c r="DJ3" s="62"/>
      <c r="DK3" s="62"/>
      <c r="DL3" s="62"/>
      <c r="DM3" s="62"/>
      <c r="DN3" s="62"/>
      <c r="DO3" s="62"/>
      <c r="DP3" s="62"/>
      <c r="DQ3" s="62"/>
      <c r="DR3" s="64"/>
      <c r="DS3" s="64"/>
    </row>
    <row r="4" spans="1:123" s="66" customFormat="1">
      <c r="B4" s="65"/>
      <c r="C4" s="77"/>
      <c r="D4" s="77"/>
      <c r="E4" s="77"/>
      <c r="F4" s="77"/>
      <c r="G4" s="77"/>
      <c r="H4" s="77"/>
      <c r="J4" s="65"/>
      <c r="K4" s="77"/>
      <c r="L4" s="77"/>
      <c r="M4" s="77"/>
      <c r="N4" s="77"/>
      <c r="O4" s="77"/>
      <c r="P4" s="77"/>
      <c r="Q4" s="559"/>
      <c r="R4" s="65"/>
      <c r="S4" s="77"/>
      <c r="T4" s="77"/>
      <c r="U4" s="77"/>
      <c r="V4" s="77"/>
      <c r="W4" s="77"/>
      <c r="X4" s="77"/>
      <c r="Y4" s="559"/>
      <c r="Z4" s="65"/>
      <c r="AA4" s="77"/>
      <c r="AB4" s="77"/>
      <c r="AC4" s="77"/>
      <c r="AD4" s="77"/>
      <c r="AE4" s="77"/>
      <c r="AF4" s="77"/>
      <c r="AG4" s="559"/>
      <c r="AH4" s="65"/>
      <c r="AI4" s="77"/>
      <c r="AJ4" s="77"/>
      <c r="AK4" s="77"/>
      <c r="AL4" s="77"/>
      <c r="AM4" s="77"/>
      <c r="AN4" s="77"/>
      <c r="AO4" s="559"/>
      <c r="AP4" s="65"/>
      <c r="AQ4" s="77"/>
      <c r="AR4" s="77"/>
      <c r="AS4" s="77"/>
      <c r="AT4" s="77"/>
      <c r="AU4" s="77"/>
      <c r="AV4" s="77"/>
      <c r="AW4" s="559"/>
      <c r="AX4" s="543"/>
      <c r="AY4" s="77"/>
      <c r="AZ4" s="77"/>
      <c r="BA4" s="77"/>
      <c r="BB4" s="77"/>
      <c r="BC4" s="77"/>
      <c r="BD4" s="77"/>
      <c r="BE4"/>
      <c r="BF4" s="65"/>
      <c r="BG4" s="77"/>
      <c r="BH4" s="77"/>
      <c r="BI4" s="77"/>
      <c r="BJ4" s="77"/>
      <c r="BK4" s="77"/>
      <c r="BL4" s="77"/>
      <c r="BM4"/>
      <c r="BN4" s="65"/>
      <c r="BO4" s="77"/>
      <c r="BP4" s="77"/>
      <c r="BQ4" s="77"/>
      <c r="BR4" s="77"/>
      <c r="BS4" s="77"/>
      <c r="BT4" s="77"/>
      <c r="BU4" s="16" t="s">
        <v>315</v>
      </c>
      <c r="BV4" s="65"/>
      <c r="BW4" s="77"/>
      <c r="BX4" s="77"/>
      <c r="BY4" s="77"/>
      <c r="BZ4" s="77"/>
      <c r="CA4" s="77"/>
      <c r="CB4" s="77"/>
      <c r="CC4" s="16"/>
      <c r="CD4" s="16"/>
      <c r="CE4" s="61"/>
      <c r="CF4" s="61"/>
      <c r="CG4" s="61"/>
      <c r="CH4" s="61"/>
      <c r="CI4" s="61"/>
      <c r="CJ4" s="61"/>
      <c r="CK4" s="16"/>
      <c r="CR4" s="16"/>
      <c r="CY4" s="16"/>
      <c r="DF4" s="16"/>
      <c r="DM4" s="16"/>
    </row>
    <row r="5" spans="1:123" s="68" customFormat="1">
      <c r="B5" s="17"/>
      <c r="C5" s="755">
        <v>2019</v>
      </c>
      <c r="D5" s="756"/>
      <c r="E5" s="756"/>
      <c r="F5" s="756"/>
      <c r="G5" s="756"/>
      <c r="H5" s="756"/>
      <c r="I5" s="701"/>
      <c r="J5" s="17"/>
      <c r="K5" s="755" t="s">
        <v>399</v>
      </c>
      <c r="L5" s="756"/>
      <c r="M5" s="756"/>
      <c r="N5" s="756"/>
      <c r="O5" s="756"/>
      <c r="P5" s="758"/>
      <c r="Q5"/>
      <c r="R5" s="17"/>
      <c r="S5" s="755">
        <v>2018</v>
      </c>
      <c r="T5" s="756"/>
      <c r="U5" s="756"/>
      <c r="V5" s="756"/>
      <c r="W5" s="756"/>
      <c r="X5" s="758"/>
      <c r="Y5" s="629"/>
      <c r="Z5" s="17"/>
      <c r="AA5" s="755" t="s">
        <v>390</v>
      </c>
      <c r="AB5" s="756"/>
      <c r="AC5" s="756"/>
      <c r="AD5" s="756"/>
      <c r="AE5" s="756"/>
      <c r="AF5" s="758"/>
      <c r="AG5"/>
      <c r="AH5" s="17"/>
      <c r="AI5" s="755">
        <v>2017</v>
      </c>
      <c r="AJ5" s="756"/>
      <c r="AK5" s="756"/>
      <c r="AL5" s="756"/>
      <c r="AM5" s="756"/>
      <c r="AN5" s="758"/>
      <c r="AO5"/>
      <c r="AP5" s="17"/>
      <c r="AQ5" s="759">
        <v>2017</v>
      </c>
      <c r="AR5" s="760"/>
      <c r="AS5" s="760"/>
      <c r="AT5" s="760"/>
      <c r="AU5" s="760"/>
      <c r="AV5" s="761"/>
      <c r="AW5"/>
      <c r="AX5" s="17"/>
      <c r="AY5" s="759" t="s">
        <v>370</v>
      </c>
      <c r="AZ5" s="760"/>
      <c r="BA5" s="760"/>
      <c r="BB5" s="760"/>
      <c r="BC5" s="760"/>
      <c r="BD5" s="761"/>
      <c r="BE5"/>
      <c r="BF5" s="17"/>
      <c r="BG5" s="759">
        <v>2016</v>
      </c>
      <c r="BH5" s="760"/>
      <c r="BI5" s="760"/>
      <c r="BJ5" s="760"/>
      <c r="BK5" s="760"/>
      <c r="BL5" s="761"/>
      <c r="BM5"/>
      <c r="BN5" s="17"/>
      <c r="BO5" s="759">
        <v>2015</v>
      </c>
      <c r="BP5" s="760"/>
      <c r="BQ5" s="760"/>
      <c r="BR5" s="760"/>
      <c r="BS5" s="760"/>
      <c r="BT5" s="761"/>
      <c r="BU5" s="17"/>
      <c r="BV5" s="67"/>
      <c r="BW5" s="759" t="s">
        <v>289</v>
      </c>
      <c r="BX5" s="760"/>
      <c r="BY5" s="760"/>
      <c r="BZ5" s="760"/>
      <c r="CA5" s="760"/>
      <c r="CB5" s="761"/>
      <c r="CC5" s="17"/>
      <c r="CD5" s="17"/>
      <c r="CE5" s="759">
        <v>2014</v>
      </c>
      <c r="CF5" s="760"/>
      <c r="CG5" s="760"/>
      <c r="CH5" s="760"/>
      <c r="CI5" s="760"/>
      <c r="CJ5" s="761"/>
      <c r="CK5" s="17"/>
      <c r="CL5" s="759" t="s">
        <v>291</v>
      </c>
      <c r="CM5" s="760"/>
      <c r="CN5" s="760"/>
      <c r="CO5" s="760"/>
      <c r="CP5" s="760"/>
      <c r="CQ5" s="761"/>
      <c r="CR5" s="17"/>
      <c r="CS5" s="759">
        <v>2013</v>
      </c>
      <c r="CT5" s="760"/>
      <c r="CU5" s="760"/>
      <c r="CV5" s="760"/>
      <c r="CW5" s="760"/>
      <c r="CX5" s="761"/>
      <c r="CY5" s="17"/>
      <c r="CZ5" s="759">
        <v>2012</v>
      </c>
      <c r="DA5" s="760"/>
      <c r="DB5" s="760"/>
      <c r="DC5" s="760"/>
      <c r="DD5" s="760"/>
      <c r="DE5" s="761"/>
      <c r="DF5" s="17"/>
      <c r="DG5" s="759">
        <v>2011</v>
      </c>
      <c r="DH5" s="760"/>
      <c r="DI5" s="760"/>
      <c r="DJ5" s="760"/>
      <c r="DK5" s="760"/>
      <c r="DL5" s="761"/>
      <c r="DM5" s="17"/>
      <c r="DN5" s="759">
        <v>2010</v>
      </c>
      <c r="DO5" s="760"/>
      <c r="DP5" s="760"/>
      <c r="DQ5" s="760"/>
      <c r="DR5" s="760"/>
      <c r="DS5" s="761"/>
    </row>
    <row r="6" spans="1:123" s="68" customFormat="1">
      <c r="B6" s="365" t="s">
        <v>19</v>
      </c>
      <c r="C6" s="604" t="s">
        <v>379</v>
      </c>
      <c r="D6" s="605" t="s">
        <v>21</v>
      </c>
      <c r="E6" s="605" t="s">
        <v>22</v>
      </c>
      <c r="F6" s="606" t="s">
        <v>23</v>
      </c>
      <c r="G6" s="603" t="s">
        <v>4</v>
      </c>
      <c r="H6" s="603" t="s">
        <v>5</v>
      </c>
      <c r="I6" s="701"/>
      <c r="J6" s="627" t="s">
        <v>378</v>
      </c>
      <c r="K6" s="604" t="s">
        <v>20</v>
      </c>
      <c r="L6" s="605" t="s">
        <v>21</v>
      </c>
      <c r="M6" s="605" t="s">
        <v>22</v>
      </c>
      <c r="N6" s="606" t="s">
        <v>23</v>
      </c>
      <c r="O6" s="603" t="s">
        <v>4</v>
      </c>
      <c r="P6" s="603" t="s">
        <v>5</v>
      </c>
      <c r="Q6"/>
      <c r="R6" s="365" t="s">
        <v>19</v>
      </c>
      <c r="S6" s="604" t="s">
        <v>379</v>
      </c>
      <c r="T6" s="605" t="s">
        <v>21</v>
      </c>
      <c r="U6" s="605" t="s">
        <v>22</v>
      </c>
      <c r="V6" s="606" t="s">
        <v>23</v>
      </c>
      <c r="W6" s="603" t="s">
        <v>4</v>
      </c>
      <c r="X6" s="603" t="s">
        <v>5</v>
      </c>
      <c r="Y6" s="629"/>
      <c r="Z6" s="627" t="s">
        <v>378</v>
      </c>
      <c r="AA6" s="604" t="s">
        <v>20</v>
      </c>
      <c r="AB6" s="605" t="s">
        <v>21</v>
      </c>
      <c r="AC6" s="605" t="s">
        <v>22</v>
      </c>
      <c r="AD6" s="606" t="s">
        <v>23</v>
      </c>
      <c r="AE6" s="603" t="s">
        <v>4</v>
      </c>
      <c r="AF6" s="603" t="s">
        <v>5</v>
      </c>
      <c r="AG6"/>
      <c r="AH6" s="365" t="s">
        <v>19</v>
      </c>
      <c r="AI6" s="604" t="s">
        <v>20</v>
      </c>
      <c r="AJ6" s="605" t="s">
        <v>21</v>
      </c>
      <c r="AK6" s="605" t="s">
        <v>22</v>
      </c>
      <c r="AL6" s="606" t="s">
        <v>23</v>
      </c>
      <c r="AM6" s="603" t="s">
        <v>4</v>
      </c>
      <c r="AN6" s="603" t="s">
        <v>5</v>
      </c>
      <c r="AO6"/>
      <c r="AP6" s="365" t="s">
        <v>19</v>
      </c>
      <c r="AQ6" s="70" t="s">
        <v>20</v>
      </c>
      <c r="AR6" s="71" t="s">
        <v>21</v>
      </c>
      <c r="AS6" s="71" t="s">
        <v>22</v>
      </c>
      <c r="AT6" s="72" t="s">
        <v>23</v>
      </c>
      <c r="AU6" s="73" t="s">
        <v>4</v>
      </c>
      <c r="AV6" s="73" t="s">
        <v>5</v>
      </c>
      <c r="AW6"/>
      <c r="AX6" s="365" t="s">
        <v>19</v>
      </c>
      <c r="AY6" s="70" t="s">
        <v>20</v>
      </c>
      <c r="AZ6" s="71" t="s">
        <v>21</v>
      </c>
      <c r="BA6" s="71" t="s">
        <v>22</v>
      </c>
      <c r="BB6" s="72" t="s">
        <v>23</v>
      </c>
      <c r="BC6" s="73" t="s">
        <v>4</v>
      </c>
      <c r="BD6" s="73" t="s">
        <v>5</v>
      </c>
      <c r="BE6"/>
      <c r="BF6" s="365" t="s">
        <v>19</v>
      </c>
      <c r="BG6" s="70" t="s">
        <v>20</v>
      </c>
      <c r="BH6" s="71" t="s">
        <v>21</v>
      </c>
      <c r="BI6" s="71" t="s">
        <v>22</v>
      </c>
      <c r="BJ6" s="72" t="s">
        <v>23</v>
      </c>
      <c r="BK6" s="73" t="s">
        <v>4</v>
      </c>
      <c r="BL6" s="73" t="s">
        <v>5</v>
      </c>
      <c r="BM6"/>
      <c r="BN6" s="365" t="s">
        <v>19</v>
      </c>
      <c r="BO6" s="70" t="s">
        <v>20</v>
      </c>
      <c r="BP6" s="71" t="s">
        <v>21</v>
      </c>
      <c r="BQ6" s="71" t="s">
        <v>328</v>
      </c>
      <c r="BR6" s="72" t="s">
        <v>23</v>
      </c>
      <c r="BS6" s="73" t="s">
        <v>4</v>
      </c>
      <c r="BT6" s="73" t="s">
        <v>5</v>
      </c>
      <c r="BU6" s="21"/>
      <c r="BV6" s="365" t="s">
        <v>19</v>
      </c>
      <c r="BW6" s="70" t="s">
        <v>20</v>
      </c>
      <c r="BX6" s="71" t="s">
        <v>21</v>
      </c>
      <c r="BY6" s="71" t="s">
        <v>22</v>
      </c>
      <c r="BZ6" s="72" t="s">
        <v>23</v>
      </c>
      <c r="CA6" s="73" t="s">
        <v>4</v>
      </c>
      <c r="CB6" s="73" t="s">
        <v>5</v>
      </c>
      <c r="CC6" s="21"/>
      <c r="CD6" s="365" t="s">
        <v>19</v>
      </c>
      <c r="CE6" s="70" t="s">
        <v>20</v>
      </c>
      <c r="CF6" s="71" t="s">
        <v>21</v>
      </c>
      <c r="CG6" s="71" t="s">
        <v>22</v>
      </c>
      <c r="CH6" s="72" t="s">
        <v>23</v>
      </c>
      <c r="CI6" s="73" t="s">
        <v>4</v>
      </c>
      <c r="CJ6" s="73" t="s">
        <v>5</v>
      </c>
      <c r="CK6" s="21"/>
      <c r="CL6" s="70" t="s">
        <v>20</v>
      </c>
      <c r="CM6" s="71" t="s">
        <v>21</v>
      </c>
      <c r="CN6" s="71" t="s">
        <v>22</v>
      </c>
      <c r="CO6" s="72" t="s">
        <v>23</v>
      </c>
      <c r="CP6" s="73" t="s">
        <v>4</v>
      </c>
      <c r="CQ6" s="73" t="s">
        <v>5</v>
      </c>
      <c r="CR6" s="21"/>
      <c r="CS6" s="70" t="s">
        <v>20</v>
      </c>
      <c r="CT6" s="71" t="s">
        <v>21</v>
      </c>
      <c r="CU6" s="71" t="s">
        <v>22</v>
      </c>
      <c r="CV6" s="72" t="s">
        <v>23</v>
      </c>
      <c r="CW6" s="73" t="s">
        <v>4</v>
      </c>
      <c r="CX6" s="73" t="s">
        <v>5</v>
      </c>
      <c r="CY6" s="21"/>
      <c r="CZ6" s="70" t="s">
        <v>20</v>
      </c>
      <c r="DA6" s="71" t="s">
        <v>21</v>
      </c>
      <c r="DB6" s="71" t="s">
        <v>22</v>
      </c>
      <c r="DC6" s="72" t="s">
        <v>23</v>
      </c>
      <c r="DD6" s="73" t="s">
        <v>4</v>
      </c>
      <c r="DE6" s="73" t="s">
        <v>5</v>
      </c>
      <c r="DF6" s="21"/>
      <c r="DG6" s="70" t="s">
        <v>20</v>
      </c>
      <c r="DH6" s="71" t="s">
        <v>21</v>
      </c>
      <c r="DI6" s="71" t="s">
        <v>22</v>
      </c>
      <c r="DJ6" s="72" t="s">
        <v>23</v>
      </c>
      <c r="DK6" s="73" t="s">
        <v>4</v>
      </c>
      <c r="DL6" s="73" t="s">
        <v>5</v>
      </c>
      <c r="DM6" s="21"/>
      <c r="DN6" s="70" t="s">
        <v>20</v>
      </c>
      <c r="DO6" s="71" t="s">
        <v>21</v>
      </c>
      <c r="DP6" s="71" t="s">
        <v>22</v>
      </c>
      <c r="DQ6" s="72" t="s">
        <v>23</v>
      </c>
      <c r="DR6" s="73" t="s">
        <v>4</v>
      </c>
      <c r="DS6" s="73" t="s">
        <v>5</v>
      </c>
    </row>
    <row r="7" spans="1:123" s="66" customFormat="1" ht="8.25" customHeight="1">
      <c r="B7" s="65"/>
      <c r="J7" s="65"/>
      <c r="Q7"/>
      <c r="R7" s="65"/>
      <c r="Y7"/>
      <c r="Z7" s="65"/>
      <c r="AG7"/>
      <c r="AH7" s="65"/>
      <c r="AO7"/>
      <c r="AP7" s="65"/>
      <c r="AW7"/>
      <c r="AX7" s="65"/>
      <c r="BE7"/>
      <c r="BF7" s="65"/>
      <c r="BM7"/>
      <c r="BN7" s="65"/>
      <c r="BU7" s="25"/>
      <c r="BV7" s="65"/>
      <c r="CC7" s="25"/>
      <c r="CD7" s="65"/>
      <c r="CK7" s="25"/>
      <c r="CR7" s="25"/>
      <c r="CY7" s="25"/>
      <c r="DF7" s="25"/>
      <c r="DM7" s="25"/>
    </row>
    <row r="8" spans="1:123" s="75" customFormat="1">
      <c r="B8" s="74" t="s">
        <v>24</v>
      </c>
      <c r="C8" s="452">
        <v>753</v>
      </c>
      <c r="D8" s="453">
        <v>858</v>
      </c>
      <c r="E8" s="453">
        <v>880</v>
      </c>
      <c r="F8" s="454"/>
      <c r="G8" s="703">
        <v>1611</v>
      </c>
      <c r="H8" s="456"/>
      <c r="I8" s="701"/>
      <c r="J8" s="74" t="s">
        <v>24</v>
      </c>
      <c r="K8" s="452">
        <v>669</v>
      </c>
      <c r="L8" s="453">
        <v>744</v>
      </c>
      <c r="M8" s="453">
        <v>789</v>
      </c>
      <c r="N8" s="454">
        <v>830</v>
      </c>
      <c r="O8" s="703">
        <v>1413</v>
      </c>
      <c r="P8" s="456">
        <v>3032</v>
      </c>
      <c r="Q8" s="702"/>
      <c r="R8" s="74" t="s">
        <v>24</v>
      </c>
      <c r="S8" s="452">
        <v>581</v>
      </c>
      <c r="T8" s="453">
        <v>648</v>
      </c>
      <c r="U8" s="453">
        <v>687</v>
      </c>
      <c r="V8" s="454">
        <v>727</v>
      </c>
      <c r="W8" s="703">
        <v>1229</v>
      </c>
      <c r="X8" s="456">
        <v>2643</v>
      </c>
      <c r="Y8" s="701"/>
      <c r="Z8" s="74" t="s">
        <v>24</v>
      </c>
      <c r="AA8" s="452">
        <v>653</v>
      </c>
      <c r="AB8" s="453">
        <v>692</v>
      </c>
      <c r="AC8" s="453">
        <v>658</v>
      </c>
      <c r="AD8" s="454">
        <v>711</v>
      </c>
      <c r="AE8" s="703">
        <v>1345</v>
      </c>
      <c r="AF8" s="456">
        <v>2714</v>
      </c>
      <c r="AG8" s="702"/>
      <c r="AH8" s="74" t="s">
        <v>24</v>
      </c>
      <c r="AI8" s="452">
        <v>594</v>
      </c>
      <c r="AJ8" s="453">
        <v>628</v>
      </c>
      <c r="AK8" s="453">
        <v>597</v>
      </c>
      <c r="AL8" s="454">
        <v>692</v>
      </c>
      <c r="AM8" s="703">
        <v>1222</v>
      </c>
      <c r="AN8" s="456">
        <v>2510</v>
      </c>
      <c r="AO8" s="450"/>
      <c r="AP8" s="74" t="s">
        <v>24</v>
      </c>
      <c r="AQ8" s="445">
        <v>594</v>
      </c>
      <c r="AR8" s="446">
        <v>628</v>
      </c>
      <c r="AS8" s="446">
        <v>597</v>
      </c>
      <c r="AT8" s="447">
        <v>692</v>
      </c>
      <c r="AU8" s="499">
        <v>1222</v>
      </c>
      <c r="AV8" s="449">
        <v>2510</v>
      </c>
      <c r="AW8" s="450"/>
      <c r="AX8" s="74" t="s">
        <v>24</v>
      </c>
      <c r="AY8" s="445">
        <v>556</v>
      </c>
      <c r="AZ8" s="446">
        <v>586</v>
      </c>
      <c r="BA8" s="446">
        <v>574</v>
      </c>
      <c r="BB8" s="446">
        <v>607</v>
      </c>
      <c r="BC8" s="499">
        <v>1142</v>
      </c>
      <c r="BD8" s="499">
        <v>2323</v>
      </c>
      <c r="BE8" s="450"/>
      <c r="BF8" s="74" t="s">
        <v>24</v>
      </c>
      <c r="BG8" s="445">
        <v>552</v>
      </c>
      <c r="BH8" s="446">
        <v>581</v>
      </c>
      <c r="BI8" s="446">
        <v>570</v>
      </c>
      <c r="BJ8" s="447">
        <v>609</v>
      </c>
      <c r="BK8" s="499">
        <v>1133</v>
      </c>
      <c r="BL8" s="449">
        <v>2312</v>
      </c>
      <c r="BM8" s="450"/>
      <c r="BN8" s="451" t="s">
        <v>24</v>
      </c>
      <c r="BO8" s="445">
        <v>498</v>
      </c>
      <c r="BP8" s="446">
        <v>560</v>
      </c>
      <c r="BQ8" s="446">
        <v>548</v>
      </c>
      <c r="BR8" s="447">
        <v>592</v>
      </c>
      <c r="BS8" s="448">
        <f>BO8+BP8</f>
        <v>1058</v>
      </c>
      <c r="BT8" s="449">
        <v>2197</v>
      </c>
      <c r="BU8" s="25"/>
      <c r="BV8" s="451" t="s">
        <v>24</v>
      </c>
      <c r="BW8" s="445">
        <v>399.94400000000002</v>
      </c>
      <c r="BX8" s="446">
        <v>458.76</v>
      </c>
      <c r="BY8" s="446">
        <v>464.07900000000001</v>
      </c>
      <c r="BZ8" s="447">
        <v>523.64</v>
      </c>
      <c r="CA8" s="448">
        <f>BW8+BX8</f>
        <v>858.70399999999995</v>
      </c>
      <c r="CB8" s="449">
        <f>BW8+BX8+BY8+BZ8</f>
        <v>1846.4229999999998</v>
      </c>
      <c r="CC8" s="25"/>
      <c r="CD8" s="451" t="s">
        <v>24</v>
      </c>
      <c r="CE8" s="445">
        <v>325</v>
      </c>
      <c r="CF8" s="446">
        <v>378</v>
      </c>
      <c r="CG8" s="446">
        <v>381</v>
      </c>
      <c r="CH8" s="447">
        <v>524</v>
      </c>
      <c r="CI8" s="448">
        <v>703</v>
      </c>
      <c r="CJ8" s="449">
        <v>1607</v>
      </c>
      <c r="CK8" s="25"/>
      <c r="CL8" s="452">
        <v>285</v>
      </c>
      <c r="CM8" s="453">
        <v>332.5</v>
      </c>
      <c r="CN8" s="453">
        <v>328.4</v>
      </c>
      <c r="CO8" s="454">
        <v>354.3</v>
      </c>
      <c r="CP8" s="455">
        <f>CL8+CM8</f>
        <v>617.5</v>
      </c>
      <c r="CQ8" s="456">
        <v>1300.5999999999999</v>
      </c>
      <c r="CR8" s="25"/>
      <c r="CS8" s="452">
        <v>303.21934785299243</v>
      </c>
      <c r="CT8" s="453">
        <v>353</v>
      </c>
      <c r="CU8" s="453">
        <v>348</v>
      </c>
      <c r="CV8" s="454">
        <v>367</v>
      </c>
      <c r="CW8" s="455">
        <v>655.90099999999995</v>
      </c>
      <c r="CX8" s="456">
        <v>1371</v>
      </c>
      <c r="CY8" s="25"/>
      <c r="CZ8" s="452">
        <v>239.8</v>
      </c>
      <c r="DA8" s="453">
        <v>302.39999999999998</v>
      </c>
      <c r="DB8" s="453">
        <v>311.3</v>
      </c>
      <c r="DC8" s="454">
        <v>352.90000000000015</v>
      </c>
      <c r="DD8" s="452">
        <v>542.29999999999995</v>
      </c>
      <c r="DE8" s="454">
        <v>1206.4000000000001</v>
      </c>
      <c r="DF8" s="25"/>
      <c r="DG8" s="452">
        <v>204.9</v>
      </c>
      <c r="DH8" s="453">
        <v>235.4</v>
      </c>
      <c r="DI8" s="453">
        <v>249.2</v>
      </c>
      <c r="DJ8" s="454">
        <v>311.60000000000002</v>
      </c>
      <c r="DK8" s="452">
        <v>440.3</v>
      </c>
      <c r="DL8" s="454">
        <v>1001.1</v>
      </c>
      <c r="DM8" s="25"/>
      <c r="DN8" s="452">
        <v>173</v>
      </c>
      <c r="DO8" s="453">
        <v>221.8</v>
      </c>
      <c r="DP8" s="453">
        <v>231.8</v>
      </c>
      <c r="DQ8" s="454">
        <v>280.10000000000002</v>
      </c>
      <c r="DR8" s="452">
        <v>395.1</v>
      </c>
      <c r="DS8" s="454">
        <v>907</v>
      </c>
    </row>
    <row r="9" spans="1:123" s="66" customFormat="1" ht="8.25" customHeight="1">
      <c r="B9" s="65"/>
      <c r="C9" s="458"/>
      <c r="D9" s="457"/>
      <c r="E9" s="457"/>
      <c r="F9" s="458"/>
      <c r="G9" s="529"/>
      <c r="H9" s="530"/>
      <c r="I9" s="702"/>
      <c r="J9" s="65"/>
      <c r="K9" s="458"/>
      <c r="L9" s="457"/>
      <c r="M9" s="457"/>
      <c r="N9" s="458"/>
      <c r="O9" s="529"/>
      <c r="P9" s="530"/>
      <c r="Q9" s="450"/>
      <c r="R9" s="65"/>
      <c r="S9" s="458"/>
      <c r="T9" s="457"/>
      <c r="U9" s="457"/>
      <c r="V9" s="458"/>
      <c r="W9" s="529"/>
      <c r="X9" s="530"/>
      <c r="Y9" s="450"/>
      <c r="Z9" s="65"/>
      <c r="AA9" s="458"/>
      <c r="AB9" s="457"/>
      <c r="AC9" s="457"/>
      <c r="AD9" s="458"/>
      <c r="AE9" s="529"/>
      <c r="AF9" s="530"/>
      <c r="AG9" s="450"/>
      <c r="AH9" s="65"/>
      <c r="AI9" s="458"/>
      <c r="AJ9" s="457"/>
      <c r="AK9" s="457"/>
      <c r="AL9" s="458"/>
      <c r="AM9" s="529"/>
      <c r="AN9" s="530"/>
      <c r="AO9" s="450"/>
      <c r="AP9" s="65"/>
      <c r="AQ9" s="458"/>
      <c r="AR9" s="457"/>
      <c r="AS9" s="457"/>
      <c r="AT9" s="458"/>
      <c r="AU9" s="529"/>
      <c r="AV9" s="530"/>
      <c r="AW9" s="450"/>
      <c r="AX9" s="65"/>
      <c r="AY9" s="458"/>
      <c r="AZ9" s="458"/>
      <c r="BA9" s="458"/>
      <c r="BB9" s="458"/>
      <c r="BC9" s="529"/>
      <c r="BD9" s="530"/>
      <c r="BE9" s="450"/>
      <c r="BF9" s="65"/>
      <c r="BG9" s="457"/>
      <c r="BH9" s="457"/>
      <c r="BI9" s="457"/>
      <c r="BJ9" s="458"/>
      <c r="BK9" s="529"/>
      <c r="BL9" s="530"/>
      <c r="BM9" s="450"/>
      <c r="BN9" s="460"/>
      <c r="BO9" s="457"/>
      <c r="BP9" s="457"/>
      <c r="BQ9" s="458"/>
      <c r="BR9" s="457"/>
      <c r="BS9" s="459"/>
      <c r="BT9" s="459"/>
      <c r="BU9" s="25"/>
      <c r="BV9" s="460"/>
      <c r="BW9" s="457"/>
      <c r="BX9" s="457"/>
      <c r="BY9" s="458"/>
      <c r="BZ9" s="457"/>
      <c r="CA9" s="457"/>
      <c r="CB9" s="457"/>
      <c r="CC9" s="25"/>
      <c r="CD9" s="460"/>
      <c r="CE9" s="457"/>
      <c r="CF9" s="457"/>
      <c r="CG9" s="458"/>
      <c r="CH9" s="457"/>
      <c r="CI9" s="459"/>
      <c r="CJ9" s="459"/>
      <c r="CK9" s="25"/>
      <c r="CL9" s="457"/>
      <c r="CM9" s="457"/>
      <c r="CN9" s="457"/>
      <c r="CO9" s="457"/>
      <c r="CP9" s="459"/>
      <c r="CQ9" s="457"/>
      <c r="CR9" s="25"/>
      <c r="CS9" s="457"/>
      <c r="CT9" s="457"/>
      <c r="CU9" s="457"/>
      <c r="CV9" s="457"/>
      <c r="CW9" s="457"/>
      <c r="CX9" s="457"/>
      <c r="CY9" s="25"/>
      <c r="CZ9" s="457"/>
      <c r="DA9" s="457"/>
      <c r="DB9" s="457"/>
      <c r="DC9" s="457"/>
      <c r="DD9" s="457"/>
      <c r="DE9" s="457"/>
      <c r="DF9" s="25"/>
      <c r="DG9" s="457"/>
      <c r="DH9" s="457"/>
      <c r="DI9" s="457"/>
      <c r="DJ9" s="457"/>
      <c r="DK9" s="459"/>
      <c r="DL9" s="459"/>
      <c r="DM9" s="25"/>
      <c r="DN9" s="457"/>
      <c r="DO9" s="457"/>
      <c r="DP9" s="457"/>
      <c r="DQ9" s="457"/>
      <c r="DR9" s="459"/>
      <c r="DS9" s="459"/>
    </row>
    <row r="10" spans="1:123" s="77" customFormat="1">
      <c r="A10" s="75"/>
      <c r="B10" s="584" t="s">
        <v>364</v>
      </c>
      <c r="C10" s="696">
        <v>318</v>
      </c>
      <c r="D10" s="697">
        <v>387</v>
      </c>
      <c r="E10" s="697">
        <v>379</v>
      </c>
      <c r="F10" s="698"/>
      <c r="G10" s="699">
        <v>705</v>
      </c>
      <c r="H10" s="700"/>
      <c r="I10" s="737"/>
      <c r="J10" s="584" t="s">
        <v>364</v>
      </c>
      <c r="K10" s="696">
        <v>280</v>
      </c>
      <c r="L10" s="697">
        <v>319</v>
      </c>
      <c r="M10" s="697">
        <v>342</v>
      </c>
      <c r="N10" s="698">
        <v>364</v>
      </c>
      <c r="O10" s="699">
        <v>599</v>
      </c>
      <c r="P10" s="700">
        <v>1305</v>
      </c>
      <c r="Q10" s="702"/>
      <c r="R10" s="584" t="s">
        <v>364</v>
      </c>
      <c r="S10" s="696">
        <v>280</v>
      </c>
      <c r="T10" s="697">
        <v>319</v>
      </c>
      <c r="U10" s="697">
        <v>342</v>
      </c>
      <c r="V10" s="698">
        <v>364</v>
      </c>
      <c r="W10" s="699">
        <v>599</v>
      </c>
      <c r="X10" s="700">
        <v>1305</v>
      </c>
      <c r="Y10" s="701"/>
      <c r="Z10" s="584" t="s">
        <v>364</v>
      </c>
      <c r="AA10" s="696">
        <v>354</v>
      </c>
      <c r="AB10" s="697">
        <v>363</v>
      </c>
      <c r="AC10" s="697">
        <v>343</v>
      </c>
      <c r="AD10" s="698">
        <v>369</v>
      </c>
      <c r="AE10" s="699">
        <v>717</v>
      </c>
      <c r="AF10" s="700">
        <v>1428</v>
      </c>
      <c r="AG10" s="702"/>
      <c r="AH10" s="584" t="s">
        <v>364</v>
      </c>
      <c r="AI10" s="696">
        <v>351</v>
      </c>
      <c r="AJ10" s="697">
        <v>356</v>
      </c>
      <c r="AK10" s="697">
        <v>337</v>
      </c>
      <c r="AL10" s="698">
        <v>367</v>
      </c>
      <c r="AM10" s="699">
        <v>707</v>
      </c>
      <c r="AN10" s="700">
        <v>1411</v>
      </c>
      <c r="AO10" s="450"/>
      <c r="AP10" s="76" t="s">
        <v>287</v>
      </c>
      <c r="AQ10" s="461">
        <v>209</v>
      </c>
      <c r="AR10" s="462">
        <v>225</v>
      </c>
      <c r="AS10" s="462">
        <v>235</v>
      </c>
      <c r="AT10" s="463">
        <v>238</v>
      </c>
      <c r="AU10" s="500">
        <v>434</v>
      </c>
      <c r="AV10" s="465">
        <v>907</v>
      </c>
      <c r="AW10" s="450"/>
      <c r="AX10" s="76" t="s">
        <v>287</v>
      </c>
      <c r="AY10" s="461">
        <v>193</v>
      </c>
      <c r="AZ10" s="462">
        <v>215</v>
      </c>
      <c r="BA10" s="462">
        <v>224</v>
      </c>
      <c r="BB10" s="463">
        <v>215</v>
      </c>
      <c r="BC10" s="463">
        <v>408</v>
      </c>
      <c r="BD10" s="465">
        <v>846</v>
      </c>
      <c r="BE10" s="450">
        <v>1</v>
      </c>
      <c r="BF10" s="76" t="s">
        <v>287</v>
      </c>
      <c r="BG10" s="461">
        <v>193</v>
      </c>
      <c r="BH10" s="462">
        <v>215</v>
      </c>
      <c r="BI10" s="462">
        <v>224</v>
      </c>
      <c r="BJ10" s="463">
        <v>215</v>
      </c>
      <c r="BK10" s="500">
        <v>408</v>
      </c>
      <c r="BL10" s="465">
        <v>846</v>
      </c>
      <c r="BM10" s="450"/>
      <c r="BN10" s="76" t="s">
        <v>287</v>
      </c>
      <c r="BO10" s="461">
        <v>168</v>
      </c>
      <c r="BP10" s="462">
        <v>197</v>
      </c>
      <c r="BQ10" s="462">
        <v>191</v>
      </c>
      <c r="BR10" s="463">
        <v>208</v>
      </c>
      <c r="BS10" s="464">
        <v>366</v>
      </c>
      <c r="BT10" s="465">
        <v>765</v>
      </c>
      <c r="BU10" s="25"/>
      <c r="BV10" s="76" t="s">
        <v>287</v>
      </c>
      <c r="BW10" s="461">
        <v>168</v>
      </c>
      <c r="BX10" s="462">
        <v>181</v>
      </c>
      <c r="BY10" s="462">
        <v>182</v>
      </c>
      <c r="BZ10" s="463">
        <v>197</v>
      </c>
      <c r="CA10" s="466">
        <f t="shared" ref="CA10:CA14" si="0">BW10+BX10</f>
        <v>349</v>
      </c>
      <c r="CB10" s="467">
        <f t="shared" ref="CB10:CB14" si="1">BW10+BX10+BY10+BZ10</f>
        <v>728</v>
      </c>
      <c r="CC10" s="25"/>
      <c r="CD10" s="76" t="s">
        <v>25</v>
      </c>
      <c r="CE10" s="461">
        <v>134</v>
      </c>
      <c r="CF10" s="462">
        <v>143</v>
      </c>
      <c r="CG10" s="462">
        <v>142</v>
      </c>
      <c r="CH10" s="463">
        <v>163</v>
      </c>
      <c r="CI10" s="464">
        <v>277</v>
      </c>
      <c r="CJ10" s="465">
        <v>581</v>
      </c>
      <c r="CK10" s="25"/>
      <c r="CL10" s="461">
        <v>122.8</v>
      </c>
      <c r="CM10" s="462">
        <v>129.30000000000001</v>
      </c>
      <c r="CN10" s="462">
        <v>128.5</v>
      </c>
      <c r="CO10" s="463">
        <v>141</v>
      </c>
      <c r="CP10" s="464">
        <f t="shared" ref="CP10:CP15" si="2">CL10+CM10</f>
        <v>252.10000000000002</v>
      </c>
      <c r="CQ10" s="467">
        <v>522</v>
      </c>
      <c r="CR10" s="25"/>
      <c r="CS10" s="461">
        <v>133.63856262894873</v>
      </c>
      <c r="CT10" s="462">
        <v>149.59200000000001</v>
      </c>
      <c r="CU10" s="462">
        <v>146.65199999999999</v>
      </c>
      <c r="CV10" s="463">
        <v>163</v>
      </c>
      <c r="CW10" s="464">
        <v>283.42599999999999</v>
      </c>
      <c r="CX10" s="465">
        <v>593</v>
      </c>
      <c r="CY10" s="25"/>
      <c r="CZ10" s="468">
        <v>115.7</v>
      </c>
      <c r="DA10" s="469">
        <v>131.5</v>
      </c>
      <c r="DB10" s="469">
        <v>128.29900000000001</v>
      </c>
      <c r="DC10" s="470">
        <v>131</v>
      </c>
      <c r="DD10" s="468">
        <v>247.2</v>
      </c>
      <c r="DE10" s="471">
        <v>507.03800000000001</v>
      </c>
      <c r="DF10" s="25"/>
      <c r="DG10" s="468">
        <v>101.1</v>
      </c>
      <c r="DH10" s="469">
        <v>118.2</v>
      </c>
      <c r="DI10" s="469">
        <v>116.7</v>
      </c>
      <c r="DJ10" s="470">
        <v>135.6</v>
      </c>
      <c r="DK10" s="472">
        <v>219.3</v>
      </c>
      <c r="DL10" s="465">
        <v>471.6</v>
      </c>
      <c r="DM10" s="25"/>
      <c r="DN10" s="468">
        <v>87</v>
      </c>
      <c r="DO10" s="469">
        <v>112.1</v>
      </c>
      <c r="DP10" s="469">
        <v>105.1</v>
      </c>
      <c r="DQ10" s="470">
        <v>127.5</v>
      </c>
      <c r="DR10" s="472">
        <v>199</v>
      </c>
      <c r="DS10" s="465">
        <v>431.7</v>
      </c>
    </row>
    <row r="11" spans="1:123" s="77" customFormat="1">
      <c r="B11" s="78" t="s">
        <v>116</v>
      </c>
      <c r="C11" s="473">
        <v>110</v>
      </c>
      <c r="D11" s="474">
        <v>130</v>
      </c>
      <c r="E11" s="474">
        <v>116</v>
      </c>
      <c r="F11" s="475"/>
      <c r="G11" s="501">
        <v>240</v>
      </c>
      <c r="H11" s="465"/>
      <c r="I11" s="738"/>
      <c r="J11" s="78" t="s">
        <v>116</v>
      </c>
      <c r="K11" s="473">
        <v>114</v>
      </c>
      <c r="L11" s="474">
        <v>128</v>
      </c>
      <c r="M11" s="474">
        <v>127</v>
      </c>
      <c r="N11" s="475">
        <v>125</v>
      </c>
      <c r="O11" s="501">
        <v>242</v>
      </c>
      <c r="P11" s="465">
        <v>494</v>
      </c>
      <c r="Q11" s="450"/>
      <c r="R11" s="78" t="s">
        <v>116</v>
      </c>
      <c r="S11" s="473">
        <v>114</v>
      </c>
      <c r="T11" s="474">
        <v>128</v>
      </c>
      <c r="U11" s="474">
        <v>127</v>
      </c>
      <c r="V11" s="475">
        <v>125</v>
      </c>
      <c r="W11" s="501">
        <v>243</v>
      </c>
      <c r="X11" s="465">
        <v>495</v>
      </c>
      <c r="Y11" s="628"/>
      <c r="Z11" s="78" t="s">
        <v>116</v>
      </c>
      <c r="AA11" s="473">
        <v>137</v>
      </c>
      <c r="AB11" s="474">
        <v>146</v>
      </c>
      <c r="AC11" s="474">
        <v>152</v>
      </c>
      <c r="AD11" s="475">
        <v>158</v>
      </c>
      <c r="AE11" s="501">
        <v>283</v>
      </c>
      <c r="AF11" s="465">
        <v>594</v>
      </c>
      <c r="AG11" s="450"/>
      <c r="AH11" s="78" t="s">
        <v>116</v>
      </c>
      <c r="AI11" s="473">
        <v>142</v>
      </c>
      <c r="AJ11" s="474">
        <v>147</v>
      </c>
      <c r="AK11" s="474">
        <v>155</v>
      </c>
      <c r="AL11" s="475">
        <v>159</v>
      </c>
      <c r="AM11" s="501">
        <v>289</v>
      </c>
      <c r="AN11" s="465">
        <v>603</v>
      </c>
      <c r="AO11" s="450"/>
      <c r="AP11" s="78" t="s">
        <v>26</v>
      </c>
      <c r="AQ11" s="473">
        <v>44</v>
      </c>
      <c r="AR11" s="474">
        <v>44</v>
      </c>
      <c r="AS11" s="474">
        <v>48</v>
      </c>
      <c r="AT11" s="475">
        <v>50</v>
      </c>
      <c r="AU11" s="501">
        <v>87</v>
      </c>
      <c r="AV11" s="465">
        <v>185</v>
      </c>
      <c r="AW11" s="450"/>
      <c r="AX11" s="78" t="s">
        <v>26</v>
      </c>
      <c r="AY11" s="473">
        <v>45</v>
      </c>
      <c r="AZ11" s="474">
        <v>41</v>
      </c>
      <c r="BA11" s="474">
        <v>44</v>
      </c>
      <c r="BB11" s="475">
        <v>42</v>
      </c>
      <c r="BC11" s="501">
        <v>86</v>
      </c>
      <c r="BD11" s="465">
        <v>172</v>
      </c>
      <c r="BE11" s="450"/>
      <c r="BF11" s="78" t="s">
        <v>26</v>
      </c>
      <c r="BG11" s="473">
        <v>45</v>
      </c>
      <c r="BH11" s="474">
        <v>41</v>
      </c>
      <c r="BI11" s="474">
        <v>44</v>
      </c>
      <c r="BJ11" s="475">
        <v>42</v>
      </c>
      <c r="BK11" s="501">
        <v>86</v>
      </c>
      <c r="BL11" s="465">
        <v>172</v>
      </c>
      <c r="BM11" s="450"/>
      <c r="BN11" s="78" t="s">
        <v>26</v>
      </c>
      <c r="BO11" s="473">
        <v>55</v>
      </c>
      <c r="BP11" s="474">
        <v>65</v>
      </c>
      <c r="BQ11" s="474">
        <v>55</v>
      </c>
      <c r="BR11" s="475">
        <v>54</v>
      </c>
      <c r="BS11" s="464">
        <v>119</v>
      </c>
      <c r="BT11" s="465">
        <v>228</v>
      </c>
      <c r="BU11" s="21"/>
      <c r="BV11" s="78" t="s">
        <v>26</v>
      </c>
      <c r="BW11" s="473">
        <v>45</v>
      </c>
      <c r="BX11" s="474">
        <v>49</v>
      </c>
      <c r="BY11" s="474">
        <v>50</v>
      </c>
      <c r="BZ11" s="475">
        <v>61</v>
      </c>
      <c r="CA11" s="464">
        <f t="shared" si="0"/>
        <v>94</v>
      </c>
      <c r="CB11" s="465">
        <f t="shared" si="1"/>
        <v>205</v>
      </c>
      <c r="CC11" s="21"/>
      <c r="CD11" s="78" t="s">
        <v>26</v>
      </c>
      <c r="CE11" s="473">
        <v>45</v>
      </c>
      <c r="CF11" s="474">
        <v>49</v>
      </c>
      <c r="CG11" s="474">
        <v>50</v>
      </c>
      <c r="CH11" s="475">
        <v>61</v>
      </c>
      <c r="CI11" s="464">
        <v>94</v>
      </c>
      <c r="CJ11" s="465">
        <v>204</v>
      </c>
      <c r="CK11" s="21"/>
      <c r="CL11" s="473">
        <v>48</v>
      </c>
      <c r="CM11" s="474">
        <v>53</v>
      </c>
      <c r="CN11" s="474">
        <v>50</v>
      </c>
      <c r="CO11" s="475">
        <v>37.299999999999997</v>
      </c>
      <c r="CP11" s="464">
        <f t="shared" si="2"/>
        <v>101</v>
      </c>
      <c r="CQ11" s="465">
        <v>189.4</v>
      </c>
      <c r="CR11" s="21"/>
      <c r="CS11" s="473">
        <v>48</v>
      </c>
      <c r="CT11" s="474">
        <v>53.012</v>
      </c>
      <c r="CU11" s="474">
        <v>50.475999999999999</v>
      </c>
      <c r="CV11" s="475">
        <v>37</v>
      </c>
      <c r="CW11" s="464">
        <v>101.66200000000001</v>
      </c>
      <c r="CX11" s="465">
        <v>189</v>
      </c>
      <c r="CY11" s="21"/>
      <c r="CZ11" s="476">
        <v>44</v>
      </c>
      <c r="DA11" s="477">
        <v>47.400000000000006</v>
      </c>
      <c r="DB11" s="477">
        <v>53.223999999999997</v>
      </c>
      <c r="DC11" s="478">
        <v>66.349999999999994</v>
      </c>
      <c r="DD11" s="476">
        <v>91.4</v>
      </c>
      <c r="DE11" s="465">
        <v>210.97399999999999</v>
      </c>
      <c r="DF11" s="21"/>
      <c r="DG11" s="476">
        <v>38.5</v>
      </c>
      <c r="DH11" s="477">
        <v>40</v>
      </c>
      <c r="DI11" s="477">
        <v>40.5</v>
      </c>
      <c r="DJ11" s="478">
        <v>54.3</v>
      </c>
      <c r="DK11" s="472">
        <v>78.5</v>
      </c>
      <c r="DL11" s="465">
        <v>173.3</v>
      </c>
      <c r="DM11" s="21"/>
      <c r="DN11" s="476">
        <v>27</v>
      </c>
      <c r="DO11" s="477">
        <v>42.3</v>
      </c>
      <c r="DP11" s="477">
        <v>43.8</v>
      </c>
      <c r="DQ11" s="478">
        <v>48.7</v>
      </c>
      <c r="DR11" s="472">
        <v>69.7</v>
      </c>
      <c r="DS11" s="465">
        <v>162.19999999999999</v>
      </c>
    </row>
    <row r="12" spans="1:123" s="77" customFormat="1">
      <c r="B12" s="78" t="s">
        <v>26</v>
      </c>
      <c r="C12" s="473">
        <v>65</v>
      </c>
      <c r="D12" s="474">
        <v>78</v>
      </c>
      <c r="E12" s="474">
        <v>96</v>
      </c>
      <c r="F12" s="475"/>
      <c r="G12" s="501">
        <v>143</v>
      </c>
      <c r="H12" s="465"/>
      <c r="I12" s="738"/>
      <c r="J12" s="78" t="s">
        <v>26</v>
      </c>
      <c r="K12" s="473">
        <v>34</v>
      </c>
      <c r="L12" s="474">
        <v>38</v>
      </c>
      <c r="M12" s="474">
        <v>58</v>
      </c>
      <c r="N12" s="475">
        <v>69</v>
      </c>
      <c r="O12" s="501">
        <v>72</v>
      </c>
      <c r="P12" s="465">
        <v>199</v>
      </c>
      <c r="Q12" s="450"/>
      <c r="R12" s="78" t="s">
        <v>26</v>
      </c>
      <c r="S12" s="473">
        <v>34</v>
      </c>
      <c r="T12" s="474">
        <v>38</v>
      </c>
      <c r="U12" s="474">
        <v>58</v>
      </c>
      <c r="V12" s="475">
        <v>69</v>
      </c>
      <c r="W12" s="501">
        <v>72</v>
      </c>
      <c r="X12" s="465">
        <v>199</v>
      </c>
      <c r="Y12" s="628"/>
      <c r="Z12" s="78" t="s">
        <v>26</v>
      </c>
      <c r="AA12" s="473">
        <v>40</v>
      </c>
      <c r="AB12" s="474">
        <v>37</v>
      </c>
      <c r="AC12" s="474">
        <v>44</v>
      </c>
      <c r="AD12" s="475">
        <v>49</v>
      </c>
      <c r="AE12" s="501">
        <v>77</v>
      </c>
      <c r="AF12" s="465">
        <v>170</v>
      </c>
      <c r="AG12" s="450"/>
      <c r="AH12" s="78" t="s">
        <v>26</v>
      </c>
      <c r="AI12" s="473">
        <v>40</v>
      </c>
      <c r="AJ12" s="474">
        <v>37</v>
      </c>
      <c r="AK12" s="474">
        <v>44</v>
      </c>
      <c r="AL12" s="475">
        <v>49</v>
      </c>
      <c r="AM12" s="501">
        <v>77</v>
      </c>
      <c r="AN12" s="465">
        <v>170</v>
      </c>
      <c r="AO12" s="450"/>
      <c r="AP12" s="78" t="s">
        <v>307</v>
      </c>
      <c r="AQ12" s="473">
        <v>162</v>
      </c>
      <c r="AR12" s="474">
        <v>140</v>
      </c>
      <c r="AS12" s="474">
        <v>118</v>
      </c>
      <c r="AT12" s="475">
        <v>148</v>
      </c>
      <c r="AU12" s="501">
        <v>302</v>
      </c>
      <c r="AV12" s="465">
        <v>568</v>
      </c>
      <c r="AW12" s="450"/>
      <c r="AX12" s="78" t="s">
        <v>307</v>
      </c>
      <c r="AY12" s="473">
        <v>134</v>
      </c>
      <c r="AZ12" s="474">
        <v>138</v>
      </c>
      <c r="BA12" s="474">
        <v>118</v>
      </c>
      <c r="BB12" s="475">
        <v>152</v>
      </c>
      <c r="BC12" s="501">
        <v>272</v>
      </c>
      <c r="BD12" s="465">
        <v>541</v>
      </c>
      <c r="BE12" s="450"/>
      <c r="BF12" s="78" t="s">
        <v>307</v>
      </c>
      <c r="BG12" s="473">
        <v>129</v>
      </c>
      <c r="BH12" s="474">
        <v>133</v>
      </c>
      <c r="BI12" s="474">
        <v>114</v>
      </c>
      <c r="BJ12" s="475">
        <v>153</v>
      </c>
      <c r="BK12" s="501">
        <v>262</v>
      </c>
      <c r="BL12" s="465">
        <v>530</v>
      </c>
      <c r="BM12" s="450"/>
      <c r="BN12" s="78" t="s">
        <v>307</v>
      </c>
      <c r="BO12" s="473">
        <v>99</v>
      </c>
      <c r="BP12" s="474">
        <v>111</v>
      </c>
      <c r="BQ12" s="474">
        <v>106</v>
      </c>
      <c r="BR12" s="475">
        <v>121</v>
      </c>
      <c r="BS12" s="464">
        <f>BO12+BP12</f>
        <v>210</v>
      </c>
      <c r="BT12" s="465">
        <v>437</v>
      </c>
      <c r="BU12" s="32"/>
      <c r="BV12" s="78" t="s">
        <v>307</v>
      </c>
      <c r="BW12" s="473">
        <v>64</v>
      </c>
      <c r="BX12" s="474">
        <v>86</v>
      </c>
      <c r="BY12" s="474">
        <v>80</v>
      </c>
      <c r="BZ12" s="475">
        <v>97</v>
      </c>
      <c r="CA12" s="464">
        <f t="shared" si="0"/>
        <v>150</v>
      </c>
      <c r="CB12" s="465">
        <f t="shared" si="1"/>
        <v>327</v>
      </c>
      <c r="CC12" s="32"/>
      <c r="CD12" s="78" t="s">
        <v>27</v>
      </c>
      <c r="CE12" s="473">
        <v>58</v>
      </c>
      <c r="CF12" s="474">
        <v>74</v>
      </c>
      <c r="CG12" s="474">
        <v>74</v>
      </c>
      <c r="CH12" s="475">
        <v>84</v>
      </c>
      <c r="CI12" s="464">
        <v>132</v>
      </c>
      <c r="CJ12" s="465">
        <v>291</v>
      </c>
      <c r="CK12" s="32"/>
      <c r="CL12" s="473">
        <v>47</v>
      </c>
      <c r="CM12" s="474">
        <v>63</v>
      </c>
      <c r="CN12" s="474">
        <v>64.3</v>
      </c>
      <c r="CO12" s="475">
        <v>68.5</v>
      </c>
      <c r="CP12" s="464">
        <f t="shared" si="2"/>
        <v>110</v>
      </c>
      <c r="CQ12" s="465">
        <v>241</v>
      </c>
      <c r="CR12" s="32"/>
      <c r="CS12" s="473">
        <v>46.936394522007802</v>
      </c>
      <c r="CT12" s="474">
        <v>62</v>
      </c>
      <c r="CU12" s="474">
        <v>63.643000000000001</v>
      </c>
      <c r="CV12" s="475">
        <v>68</v>
      </c>
      <c r="CW12" s="464">
        <v>109.196</v>
      </c>
      <c r="CX12" s="465">
        <v>241</v>
      </c>
      <c r="CY12" s="32"/>
      <c r="CZ12" s="476">
        <v>26</v>
      </c>
      <c r="DA12" s="477">
        <v>54.400000000000006</v>
      </c>
      <c r="DB12" s="477">
        <v>53.241</v>
      </c>
      <c r="DC12" s="478">
        <v>73.016000000000005</v>
      </c>
      <c r="DD12" s="476">
        <v>80.400000000000006</v>
      </c>
      <c r="DE12" s="465">
        <v>206.65700000000004</v>
      </c>
      <c r="DF12" s="32"/>
      <c r="DG12" s="476">
        <v>35.4</v>
      </c>
      <c r="DH12" s="477">
        <v>33.200000000000003</v>
      </c>
      <c r="DI12" s="477">
        <v>45.2</v>
      </c>
      <c r="DJ12" s="478">
        <v>54</v>
      </c>
      <c r="DK12" s="472">
        <v>68.599999999999994</v>
      </c>
      <c r="DL12" s="465">
        <v>167.8</v>
      </c>
      <c r="DM12" s="32"/>
      <c r="DN12" s="476">
        <v>15.5</v>
      </c>
      <c r="DO12" s="477">
        <v>26.5</v>
      </c>
      <c r="DP12" s="477">
        <v>42.1</v>
      </c>
      <c r="DQ12" s="478">
        <v>54.7</v>
      </c>
      <c r="DR12" s="472">
        <v>42</v>
      </c>
      <c r="DS12" s="465">
        <v>138.69999999999999</v>
      </c>
    </row>
    <row r="13" spans="1:123" s="77" customFormat="1">
      <c r="B13" s="78" t="s">
        <v>28</v>
      </c>
      <c r="C13" s="473">
        <v>31</v>
      </c>
      <c r="D13" s="474">
        <v>42</v>
      </c>
      <c r="E13" s="474">
        <v>56</v>
      </c>
      <c r="F13" s="475"/>
      <c r="G13" s="501">
        <v>73</v>
      </c>
      <c r="H13" s="465"/>
      <c r="I13" s="738"/>
      <c r="J13" s="78" t="s">
        <v>28</v>
      </c>
      <c r="K13" s="473">
        <v>30</v>
      </c>
      <c r="L13" s="474">
        <v>46</v>
      </c>
      <c r="M13" s="474">
        <v>42</v>
      </c>
      <c r="N13" s="475">
        <v>44</v>
      </c>
      <c r="O13" s="501">
        <v>76</v>
      </c>
      <c r="P13" s="465">
        <v>162</v>
      </c>
      <c r="Q13" s="450"/>
      <c r="R13" s="78" t="s">
        <v>28</v>
      </c>
      <c r="S13" s="473">
        <v>30</v>
      </c>
      <c r="T13" s="474">
        <v>46</v>
      </c>
      <c r="U13" s="474">
        <v>42</v>
      </c>
      <c r="V13" s="475">
        <v>44</v>
      </c>
      <c r="W13" s="501">
        <v>77</v>
      </c>
      <c r="X13" s="465">
        <v>163</v>
      </c>
      <c r="Y13" s="628"/>
      <c r="Z13" s="78" t="s">
        <v>28</v>
      </c>
      <c r="AA13" s="473">
        <v>37</v>
      </c>
      <c r="AB13" s="474">
        <v>55</v>
      </c>
      <c r="AC13" s="474">
        <v>45</v>
      </c>
      <c r="AD13" s="475">
        <v>50</v>
      </c>
      <c r="AE13" s="501">
        <v>92</v>
      </c>
      <c r="AF13" s="465">
        <v>187</v>
      </c>
      <c r="AG13" s="450"/>
      <c r="AH13" s="78" t="s">
        <v>28</v>
      </c>
      <c r="AI13" s="473">
        <v>37</v>
      </c>
      <c r="AJ13" s="474">
        <v>55</v>
      </c>
      <c r="AK13" s="474">
        <v>45</v>
      </c>
      <c r="AL13" s="475">
        <v>50</v>
      </c>
      <c r="AM13" s="501">
        <v>92</v>
      </c>
      <c r="AN13" s="465">
        <v>187</v>
      </c>
      <c r="AO13" s="450"/>
      <c r="AP13" s="78" t="s">
        <v>28</v>
      </c>
      <c r="AQ13" s="473">
        <v>52</v>
      </c>
      <c r="AR13" s="474">
        <v>76</v>
      </c>
      <c r="AS13" s="474">
        <v>56</v>
      </c>
      <c r="AT13" s="475">
        <v>72</v>
      </c>
      <c r="AU13" s="501">
        <v>128</v>
      </c>
      <c r="AV13" s="465">
        <v>256</v>
      </c>
      <c r="AW13" s="450"/>
      <c r="AX13" s="78" t="s">
        <v>28</v>
      </c>
      <c r="AY13" s="473">
        <v>74</v>
      </c>
      <c r="AZ13" s="474">
        <v>74</v>
      </c>
      <c r="BA13" s="474">
        <v>62</v>
      </c>
      <c r="BB13" s="475">
        <v>66</v>
      </c>
      <c r="BC13" s="501">
        <v>148</v>
      </c>
      <c r="BD13" s="465">
        <v>276</v>
      </c>
      <c r="BE13" s="450"/>
      <c r="BF13" s="78" t="s">
        <v>28</v>
      </c>
      <c r="BG13" s="473">
        <v>74</v>
      </c>
      <c r="BH13" s="474">
        <v>74</v>
      </c>
      <c r="BI13" s="474">
        <v>62</v>
      </c>
      <c r="BJ13" s="475">
        <v>66</v>
      </c>
      <c r="BK13" s="501">
        <v>148</v>
      </c>
      <c r="BL13" s="465">
        <v>276</v>
      </c>
      <c r="BM13" s="450"/>
      <c r="BN13" s="78" t="s">
        <v>28</v>
      </c>
      <c r="BO13" s="473">
        <v>63</v>
      </c>
      <c r="BP13" s="474">
        <v>69</v>
      </c>
      <c r="BQ13" s="474">
        <v>91</v>
      </c>
      <c r="BR13" s="475">
        <v>97</v>
      </c>
      <c r="BS13" s="464">
        <f>BO13+BP13</f>
        <v>132</v>
      </c>
      <c r="BT13" s="465">
        <v>319</v>
      </c>
      <c r="BU13" s="21"/>
      <c r="BV13" s="78" t="s">
        <v>28</v>
      </c>
      <c r="BW13" s="473">
        <v>33</v>
      </c>
      <c r="BX13" s="474">
        <v>46</v>
      </c>
      <c r="BY13" s="474">
        <v>53</v>
      </c>
      <c r="BZ13" s="475">
        <v>57</v>
      </c>
      <c r="CA13" s="464">
        <f t="shared" si="0"/>
        <v>79</v>
      </c>
      <c r="CB13" s="465">
        <f t="shared" si="1"/>
        <v>189</v>
      </c>
      <c r="CC13" s="21"/>
      <c r="CD13" s="78" t="s">
        <v>28</v>
      </c>
      <c r="CE13" s="473">
        <v>31</v>
      </c>
      <c r="CF13" s="474">
        <v>43</v>
      </c>
      <c r="CG13" s="474">
        <v>51</v>
      </c>
      <c r="CH13" s="475">
        <v>52</v>
      </c>
      <c r="CI13" s="464">
        <v>74</v>
      </c>
      <c r="CJ13" s="465">
        <v>177</v>
      </c>
      <c r="CK13" s="21"/>
      <c r="CL13" s="473">
        <v>20.8</v>
      </c>
      <c r="CM13" s="474">
        <v>30.2</v>
      </c>
      <c r="CN13" s="474">
        <v>30.8</v>
      </c>
      <c r="CO13" s="475">
        <v>42.2</v>
      </c>
      <c r="CP13" s="464">
        <f t="shared" si="2"/>
        <v>51</v>
      </c>
      <c r="CQ13" s="465">
        <v>124.1</v>
      </c>
      <c r="CR13" s="21"/>
      <c r="CS13" s="473">
        <v>20.831748024149185</v>
      </c>
      <c r="CT13" s="474">
        <v>30.210999999999999</v>
      </c>
      <c r="CU13" s="474">
        <v>30.832000000000001</v>
      </c>
      <c r="CV13" s="475">
        <v>42</v>
      </c>
      <c r="CW13" s="464">
        <v>51.042999999999999</v>
      </c>
      <c r="CX13" s="465">
        <v>124</v>
      </c>
      <c r="CY13" s="21"/>
      <c r="CZ13" s="476">
        <v>16.100000000000001</v>
      </c>
      <c r="DA13" s="477">
        <v>20.6</v>
      </c>
      <c r="DB13" s="477">
        <v>23.527000000000001</v>
      </c>
      <c r="DC13" s="478">
        <v>30.863</v>
      </c>
      <c r="DD13" s="476">
        <v>36.700000000000003</v>
      </c>
      <c r="DE13" s="465">
        <v>91.09</v>
      </c>
      <c r="DF13" s="21"/>
      <c r="DG13" s="476">
        <v>13.5</v>
      </c>
      <c r="DH13" s="477">
        <v>16.3</v>
      </c>
      <c r="DI13" s="477">
        <v>19.399999999999999</v>
      </c>
      <c r="DJ13" s="478">
        <v>28.3</v>
      </c>
      <c r="DK13" s="472">
        <v>29.8</v>
      </c>
      <c r="DL13" s="465">
        <v>77.5</v>
      </c>
      <c r="DM13" s="21"/>
      <c r="DN13" s="476">
        <v>29.1</v>
      </c>
      <c r="DO13" s="477">
        <v>21.8</v>
      </c>
      <c r="DP13" s="477">
        <v>23.5</v>
      </c>
      <c r="DQ13" s="478">
        <v>28.5</v>
      </c>
      <c r="DR13" s="472">
        <v>50.9</v>
      </c>
      <c r="DS13" s="465">
        <v>103</v>
      </c>
    </row>
    <row r="14" spans="1:123" s="77" customFormat="1">
      <c r="B14" s="79" t="s">
        <v>374</v>
      </c>
      <c r="C14" s="479">
        <v>112</v>
      </c>
      <c r="D14" s="480">
        <v>136</v>
      </c>
      <c r="E14" s="480">
        <v>111</v>
      </c>
      <c r="F14" s="481"/>
      <c r="G14" s="502">
        <v>248</v>
      </c>
      <c r="H14" s="465"/>
      <c r="I14" s="738"/>
      <c r="J14" s="79" t="s">
        <v>374</v>
      </c>
      <c r="K14" s="479">
        <v>101</v>
      </c>
      <c r="L14" s="480">
        <v>107</v>
      </c>
      <c r="M14" s="480">
        <v>113</v>
      </c>
      <c r="N14" s="481">
        <v>126</v>
      </c>
      <c r="O14" s="502">
        <v>208</v>
      </c>
      <c r="P14" s="483">
        <v>447</v>
      </c>
      <c r="Q14" s="450"/>
      <c r="R14" s="79" t="s">
        <v>374</v>
      </c>
      <c r="S14" s="479">
        <v>101</v>
      </c>
      <c r="T14" s="480">
        <v>107</v>
      </c>
      <c r="U14" s="480">
        <v>113</v>
      </c>
      <c r="V14" s="481">
        <v>126</v>
      </c>
      <c r="W14" s="502">
        <v>208</v>
      </c>
      <c r="X14" s="465">
        <v>447</v>
      </c>
      <c r="Y14" s="628"/>
      <c r="Z14" s="79" t="s">
        <v>374</v>
      </c>
      <c r="AA14" s="479">
        <v>140</v>
      </c>
      <c r="AB14" s="480">
        <v>126</v>
      </c>
      <c r="AC14" s="480">
        <v>101</v>
      </c>
      <c r="AD14" s="481">
        <v>114</v>
      </c>
      <c r="AE14" s="502">
        <v>266</v>
      </c>
      <c r="AF14" s="465">
        <v>480</v>
      </c>
      <c r="AG14" s="450"/>
      <c r="AH14" s="79" t="s">
        <v>374</v>
      </c>
      <c r="AI14" s="479">
        <v>132</v>
      </c>
      <c r="AJ14" s="480">
        <v>118</v>
      </c>
      <c r="AK14" s="480">
        <v>93</v>
      </c>
      <c r="AL14" s="481">
        <v>111</v>
      </c>
      <c r="AM14" s="502">
        <v>250</v>
      </c>
      <c r="AN14" s="465">
        <v>454</v>
      </c>
      <c r="AO14" s="450"/>
      <c r="AP14" s="79" t="s">
        <v>346</v>
      </c>
      <c r="AQ14" s="479">
        <v>127</v>
      </c>
      <c r="AR14" s="480">
        <v>144</v>
      </c>
      <c r="AS14" s="480">
        <v>141</v>
      </c>
      <c r="AT14" s="481">
        <v>184</v>
      </c>
      <c r="AU14" s="502">
        <v>270</v>
      </c>
      <c r="AV14" s="483">
        <v>596</v>
      </c>
      <c r="AW14" s="450"/>
      <c r="AX14" s="79" t="s">
        <v>346</v>
      </c>
      <c r="AY14" s="479">
        <v>111</v>
      </c>
      <c r="AZ14" s="480">
        <v>119</v>
      </c>
      <c r="BA14" s="480">
        <v>126</v>
      </c>
      <c r="BB14" s="481">
        <v>133</v>
      </c>
      <c r="BC14" s="502">
        <v>230</v>
      </c>
      <c r="BD14" s="483">
        <v>488</v>
      </c>
      <c r="BE14" s="450"/>
      <c r="BF14" s="79" t="s">
        <v>346</v>
      </c>
      <c r="BG14" s="479">
        <v>111</v>
      </c>
      <c r="BH14" s="480">
        <v>119</v>
      </c>
      <c r="BI14" s="480">
        <v>126</v>
      </c>
      <c r="BJ14" s="481">
        <v>133</v>
      </c>
      <c r="BK14" s="502">
        <v>230</v>
      </c>
      <c r="BL14" s="483">
        <v>488</v>
      </c>
      <c r="BM14" s="450"/>
      <c r="BN14" s="79" t="s">
        <v>346</v>
      </c>
      <c r="BO14" s="479">
        <v>113</v>
      </c>
      <c r="BP14" s="480">
        <v>118</v>
      </c>
      <c r="BQ14" s="480">
        <v>105</v>
      </c>
      <c r="BR14" s="481">
        <v>112</v>
      </c>
      <c r="BS14" s="482">
        <f>BO14+BP14</f>
        <v>231</v>
      </c>
      <c r="BT14" s="483">
        <v>448</v>
      </c>
      <c r="BU14" s="25"/>
      <c r="BV14" s="79" t="s">
        <v>346</v>
      </c>
      <c r="BW14" s="479">
        <v>90</v>
      </c>
      <c r="BX14" s="480">
        <v>96</v>
      </c>
      <c r="BY14" s="480">
        <v>99</v>
      </c>
      <c r="BZ14" s="481">
        <v>112</v>
      </c>
      <c r="CA14" s="482">
        <f t="shared" si="0"/>
        <v>186</v>
      </c>
      <c r="CB14" s="483">
        <f t="shared" si="1"/>
        <v>397</v>
      </c>
      <c r="CC14" s="25"/>
      <c r="CD14" s="78" t="s">
        <v>116</v>
      </c>
      <c r="CE14" s="473">
        <v>55</v>
      </c>
      <c r="CF14" s="474">
        <v>66</v>
      </c>
      <c r="CG14" s="474">
        <v>62</v>
      </c>
      <c r="CH14" s="475">
        <v>64</v>
      </c>
      <c r="CI14" s="464">
        <v>121</v>
      </c>
      <c r="CJ14" s="465">
        <v>247</v>
      </c>
      <c r="CK14" s="25"/>
      <c r="CL14" s="473">
        <v>44</v>
      </c>
      <c r="CM14" s="474">
        <v>55.5</v>
      </c>
      <c r="CN14" s="474">
        <v>52.9</v>
      </c>
      <c r="CO14" s="475">
        <v>62.9</v>
      </c>
      <c r="CP14" s="464">
        <f t="shared" si="2"/>
        <v>99.5</v>
      </c>
      <c r="CQ14" s="465">
        <v>217</v>
      </c>
      <c r="CR14" s="25"/>
      <c r="CS14" s="473">
        <v>25.98629276822124</v>
      </c>
      <c r="CT14" s="474">
        <v>30.521000000000001</v>
      </c>
      <c r="CU14" s="474">
        <v>30.289000000000001</v>
      </c>
      <c r="CV14" s="475">
        <v>33</v>
      </c>
      <c r="CW14" s="464">
        <v>56.508000000000003</v>
      </c>
      <c r="CX14" s="465">
        <v>120</v>
      </c>
      <c r="CY14" s="25"/>
      <c r="CZ14" s="476">
        <v>16.399999999999999</v>
      </c>
      <c r="DA14" s="477">
        <v>22.33100000000001</v>
      </c>
      <c r="DB14" s="477">
        <v>25.52</v>
      </c>
      <c r="DC14" s="478">
        <v>26.068000000000001</v>
      </c>
      <c r="DD14" s="476">
        <v>38.731000000000009</v>
      </c>
      <c r="DE14" s="465">
        <v>90.319000000000003</v>
      </c>
      <c r="DF14" s="25"/>
      <c r="DG14" s="476">
        <v>10.7</v>
      </c>
      <c r="DH14" s="477">
        <v>21.400000000000002</v>
      </c>
      <c r="DI14" s="477">
        <v>19.3</v>
      </c>
      <c r="DJ14" s="478">
        <v>26</v>
      </c>
      <c r="DK14" s="472">
        <v>32.1</v>
      </c>
      <c r="DL14" s="465">
        <v>77.400000000000006</v>
      </c>
      <c r="DM14" s="25"/>
      <c r="DN14" s="476">
        <v>14.4</v>
      </c>
      <c r="DO14" s="477">
        <v>19.100000000000001</v>
      </c>
      <c r="DP14" s="477">
        <v>17.2</v>
      </c>
      <c r="DQ14" s="478">
        <v>20.7</v>
      </c>
      <c r="DR14" s="472">
        <v>33.5</v>
      </c>
      <c r="DS14" s="465">
        <v>71.400000000000006</v>
      </c>
    </row>
    <row r="15" spans="1:123" s="77" customFormat="1" ht="8.25" customHeight="1">
      <c r="B15" s="585"/>
      <c r="C15" s="446"/>
      <c r="D15" s="446"/>
      <c r="E15" s="446"/>
      <c r="F15" s="446"/>
      <c r="G15" s="586"/>
      <c r="H15" s="587"/>
      <c r="J15" s="585"/>
      <c r="K15" s="446"/>
      <c r="L15" s="446"/>
      <c r="M15" s="446"/>
      <c r="N15" s="446"/>
      <c r="O15" s="586"/>
      <c r="P15" s="587"/>
      <c r="Q15" s="450"/>
      <c r="R15" s="585"/>
      <c r="S15" s="446"/>
      <c r="T15" s="446"/>
      <c r="U15" s="446"/>
      <c r="V15" s="446"/>
      <c r="W15" s="586"/>
      <c r="X15" s="587"/>
      <c r="Y15" s="450"/>
      <c r="Z15" s="585"/>
      <c r="AA15" s="446"/>
      <c r="AB15" s="446"/>
      <c r="AC15" s="446"/>
      <c r="AD15" s="446"/>
      <c r="AE15" s="586"/>
      <c r="AF15" s="587"/>
      <c r="AG15" s="450"/>
      <c r="AH15" s="585"/>
      <c r="AI15" s="446"/>
      <c r="AJ15" s="446"/>
      <c r="AK15" s="446"/>
      <c r="AL15" s="446"/>
      <c r="AM15" s="586"/>
      <c r="AN15" s="587"/>
      <c r="AO15" s="450"/>
      <c r="AP15" s="76"/>
      <c r="AQ15" s="462"/>
      <c r="AR15" s="462"/>
      <c r="AS15" s="462"/>
      <c r="AT15" s="462"/>
      <c r="AU15" s="588"/>
      <c r="AV15" s="488"/>
      <c r="AW15" s="589"/>
      <c r="AX15" s="76"/>
      <c r="AY15" s="462"/>
      <c r="AZ15" s="462"/>
      <c r="BA15" s="462"/>
      <c r="BB15" s="462"/>
      <c r="BC15" s="588"/>
      <c r="BD15" s="488"/>
      <c r="BE15" s="589"/>
      <c r="BF15" s="76"/>
      <c r="BG15" s="462"/>
      <c r="BH15" s="462"/>
      <c r="BI15" s="462"/>
      <c r="BJ15" s="462"/>
      <c r="BK15" s="588"/>
      <c r="BL15" s="488"/>
      <c r="BM15" s="589"/>
      <c r="BN15" s="76"/>
      <c r="BO15" s="462"/>
      <c r="BP15" s="462"/>
      <c r="BQ15" s="462"/>
      <c r="BR15" s="462"/>
      <c r="BS15" s="588"/>
      <c r="BT15" s="488"/>
      <c r="BU15" s="21"/>
      <c r="BV15" s="76"/>
      <c r="BW15" s="462"/>
      <c r="BX15" s="462"/>
      <c r="BY15" s="462"/>
      <c r="BZ15" s="462"/>
      <c r="CA15" s="588"/>
      <c r="CB15" s="488"/>
      <c r="CC15" s="21"/>
      <c r="CD15" s="79" t="s">
        <v>124</v>
      </c>
      <c r="CE15" s="479">
        <v>2</v>
      </c>
      <c r="CF15" s="480">
        <v>3</v>
      </c>
      <c r="CG15" s="480">
        <v>2</v>
      </c>
      <c r="CH15" s="481" t="s">
        <v>272</v>
      </c>
      <c r="CI15" s="482">
        <v>5</v>
      </c>
      <c r="CJ15" s="483" t="s">
        <v>271</v>
      </c>
      <c r="CK15" s="21"/>
      <c r="CL15" s="479">
        <v>2</v>
      </c>
      <c r="CM15" s="480">
        <v>1.6</v>
      </c>
      <c r="CN15" s="480">
        <v>1.4</v>
      </c>
      <c r="CO15" s="481">
        <v>3.3</v>
      </c>
      <c r="CP15" s="482">
        <f t="shared" si="2"/>
        <v>3.6</v>
      </c>
      <c r="CQ15" s="483">
        <v>8.1999999999999993</v>
      </c>
      <c r="CR15" s="21"/>
      <c r="CS15" s="479">
        <v>27.176051573411449</v>
      </c>
      <c r="CT15" s="480">
        <v>26.89</v>
      </c>
      <c r="CU15" s="480">
        <v>26.369</v>
      </c>
      <c r="CV15" s="481">
        <v>24</v>
      </c>
      <c r="CW15" s="482">
        <v>54.066000000000003</v>
      </c>
      <c r="CX15" s="483">
        <v>104</v>
      </c>
      <c r="CY15" s="21"/>
      <c r="CZ15" s="484">
        <v>21.6</v>
      </c>
      <c r="DA15" s="485">
        <v>26.173999999999999</v>
      </c>
      <c r="DB15" s="485">
        <v>27.526</v>
      </c>
      <c r="DC15" s="486">
        <v>24.991</v>
      </c>
      <c r="DD15" s="484">
        <v>47.774000000000001</v>
      </c>
      <c r="DE15" s="483">
        <v>100.291</v>
      </c>
      <c r="DF15" s="21"/>
      <c r="DG15" s="484">
        <v>5.8</v>
      </c>
      <c r="DH15" s="485">
        <v>6.2</v>
      </c>
      <c r="DI15" s="485">
        <v>8.1</v>
      </c>
      <c r="DJ15" s="486">
        <v>13.4</v>
      </c>
      <c r="DK15" s="487">
        <v>12</v>
      </c>
      <c r="DL15" s="483">
        <v>33.5</v>
      </c>
      <c r="DM15" s="21"/>
      <c r="DN15" s="484"/>
      <c r="DO15" s="485"/>
      <c r="DP15" s="485"/>
      <c r="DQ15" s="486"/>
      <c r="DR15" s="487"/>
      <c r="DS15" s="483"/>
    </row>
    <row r="16" spans="1:123" s="66" customFormat="1">
      <c r="B16" s="584" t="s">
        <v>363</v>
      </c>
      <c r="C16" s="696">
        <v>435</v>
      </c>
      <c r="D16" s="697">
        <v>471</v>
      </c>
      <c r="E16" s="697">
        <v>501</v>
      </c>
      <c r="F16" s="698"/>
      <c r="G16" s="699">
        <v>906</v>
      </c>
      <c r="H16" s="700"/>
      <c r="I16" s="739"/>
      <c r="J16" s="584" t="s">
        <v>363</v>
      </c>
      <c r="K16" s="696">
        <v>389</v>
      </c>
      <c r="L16" s="697">
        <v>425</v>
      </c>
      <c r="M16" s="697">
        <v>447</v>
      </c>
      <c r="N16" s="698">
        <v>466</v>
      </c>
      <c r="O16" s="699">
        <v>814</v>
      </c>
      <c r="P16" s="700">
        <v>1727</v>
      </c>
      <c r="Q16" s="702"/>
      <c r="R16" s="584" t="s">
        <v>363</v>
      </c>
      <c r="S16" s="696">
        <v>302</v>
      </c>
      <c r="T16" s="697">
        <v>328</v>
      </c>
      <c r="U16" s="697">
        <v>345</v>
      </c>
      <c r="V16" s="698">
        <v>364</v>
      </c>
      <c r="W16" s="699">
        <v>630</v>
      </c>
      <c r="X16" s="700">
        <v>1339</v>
      </c>
      <c r="Y16" s="701"/>
      <c r="Z16" s="584" t="s">
        <v>363</v>
      </c>
      <c r="AA16" s="696">
        <v>299</v>
      </c>
      <c r="AB16" s="697">
        <v>328</v>
      </c>
      <c r="AC16" s="697">
        <v>316</v>
      </c>
      <c r="AD16" s="698">
        <v>343</v>
      </c>
      <c r="AE16" s="699">
        <v>627</v>
      </c>
      <c r="AF16" s="700">
        <v>1286</v>
      </c>
      <c r="AG16" s="702"/>
      <c r="AH16" s="584" t="s">
        <v>363</v>
      </c>
      <c r="AI16" s="696">
        <v>243</v>
      </c>
      <c r="AJ16" s="697">
        <v>272</v>
      </c>
      <c r="AK16" s="697">
        <v>260</v>
      </c>
      <c r="AL16" s="698">
        <v>325</v>
      </c>
      <c r="AM16" s="699">
        <v>515</v>
      </c>
      <c r="AN16" s="700">
        <v>1100</v>
      </c>
      <c r="AO16" s="450"/>
      <c r="AP16" s="65"/>
      <c r="AQ16" s="590"/>
      <c r="AR16" s="591"/>
      <c r="AS16" s="591"/>
      <c r="AT16" s="590"/>
      <c r="AU16" s="590"/>
      <c r="AV16" s="590"/>
      <c r="AW16" s="589"/>
      <c r="AX16" s="65"/>
      <c r="AY16" s="591"/>
      <c r="AZ16" s="591"/>
      <c r="BA16" s="591"/>
      <c r="BB16" s="590"/>
      <c r="BC16" s="590"/>
      <c r="BD16" s="590"/>
      <c r="BE16" s="589"/>
      <c r="BF16" s="65"/>
      <c r="BG16" s="591"/>
      <c r="BH16" s="591"/>
      <c r="BI16" s="591"/>
      <c r="BJ16" s="590"/>
      <c r="BK16" s="590"/>
      <c r="BL16" s="590"/>
      <c r="BM16" s="589"/>
      <c r="BN16" s="460"/>
      <c r="BO16" s="591"/>
      <c r="BP16" s="591"/>
      <c r="BQ16" s="590"/>
      <c r="BR16" s="591"/>
      <c r="BS16" s="591"/>
      <c r="BT16" s="591"/>
      <c r="BU16" s="25"/>
      <c r="BV16" s="460"/>
      <c r="BW16" s="591"/>
      <c r="BX16" s="591"/>
      <c r="BY16" s="590"/>
      <c r="BZ16" s="591"/>
      <c r="CA16" s="591"/>
      <c r="CB16" s="591"/>
      <c r="CC16" s="25"/>
      <c r="CD16" s="460"/>
      <c r="CE16" s="457"/>
      <c r="CF16" s="457"/>
      <c r="CG16" s="458"/>
      <c r="CH16" s="457"/>
      <c r="CI16" s="457"/>
      <c r="CJ16" s="457"/>
      <c r="CK16" s="25"/>
      <c r="CL16" s="457"/>
      <c r="CM16" s="457"/>
      <c r="CN16" s="457"/>
      <c r="CO16" s="457"/>
      <c r="CP16" s="457"/>
      <c r="CQ16" s="457"/>
      <c r="CR16" s="25"/>
      <c r="CS16" s="457"/>
      <c r="CT16" s="457"/>
      <c r="CU16" s="457"/>
      <c r="CV16" s="457"/>
      <c r="CW16" s="457"/>
      <c r="CX16" s="457"/>
      <c r="CY16" s="25"/>
      <c r="CZ16" s="457"/>
      <c r="DA16" s="457"/>
      <c r="DB16" s="457"/>
      <c r="DC16" s="457"/>
      <c r="DD16" s="457"/>
      <c r="DE16" s="457"/>
      <c r="DF16" s="25"/>
      <c r="DG16" s="457"/>
      <c r="DH16" s="457"/>
      <c r="DI16" s="457"/>
      <c r="DJ16" s="457"/>
      <c r="DK16" s="457"/>
      <c r="DL16" s="457"/>
      <c r="DM16" s="25"/>
      <c r="DN16" s="457"/>
      <c r="DO16" s="457"/>
      <c r="DP16" s="457"/>
      <c r="DQ16" s="457"/>
      <c r="DR16" s="457"/>
      <c r="DS16" s="457"/>
    </row>
    <row r="17" spans="2:124" s="77" customFormat="1">
      <c r="B17" s="78" t="s">
        <v>375</v>
      </c>
      <c r="C17" s="473">
        <v>79</v>
      </c>
      <c r="D17" s="474">
        <v>85</v>
      </c>
      <c r="E17" s="474">
        <v>90</v>
      </c>
      <c r="F17" s="475"/>
      <c r="G17" s="501">
        <v>164</v>
      </c>
      <c r="H17" s="465"/>
      <c r="I17" s="738"/>
      <c r="J17" s="78" t="s">
        <v>375</v>
      </c>
      <c r="K17" s="473">
        <v>70</v>
      </c>
      <c r="L17" s="474">
        <v>78</v>
      </c>
      <c r="M17" s="474">
        <v>82</v>
      </c>
      <c r="N17" s="475">
        <v>84</v>
      </c>
      <c r="O17" s="501">
        <v>148</v>
      </c>
      <c r="P17" s="465">
        <v>314</v>
      </c>
      <c r="Q17" s="450"/>
      <c r="R17" s="78" t="s">
        <v>375</v>
      </c>
      <c r="S17" s="473">
        <v>88</v>
      </c>
      <c r="T17" s="474">
        <v>98</v>
      </c>
      <c r="U17" s="474">
        <v>103</v>
      </c>
      <c r="V17" s="475">
        <v>105</v>
      </c>
      <c r="W17" s="501">
        <v>186</v>
      </c>
      <c r="X17" s="465">
        <v>393</v>
      </c>
      <c r="Y17" s="628"/>
      <c r="Z17" s="78" t="s">
        <v>375</v>
      </c>
      <c r="AA17" s="473">
        <v>81</v>
      </c>
      <c r="AB17" s="474">
        <v>90</v>
      </c>
      <c r="AC17" s="474">
        <v>89</v>
      </c>
      <c r="AD17" s="475">
        <v>89</v>
      </c>
      <c r="AE17" s="501">
        <v>171</v>
      </c>
      <c r="AF17" s="465">
        <v>349</v>
      </c>
      <c r="AG17" s="450"/>
      <c r="AH17" s="78" t="s">
        <v>375</v>
      </c>
      <c r="AI17" s="473">
        <v>33</v>
      </c>
      <c r="AJ17" s="474">
        <v>35</v>
      </c>
      <c r="AK17" s="474">
        <v>35</v>
      </c>
      <c r="AL17" s="475">
        <v>72</v>
      </c>
      <c r="AM17" s="501">
        <v>68</v>
      </c>
      <c r="AN17" s="465">
        <v>175</v>
      </c>
      <c r="AO17" s="450"/>
      <c r="AP17" s="80" t="s">
        <v>88</v>
      </c>
      <c r="AQ17" s="461">
        <v>411</v>
      </c>
      <c r="AR17" s="462">
        <v>421</v>
      </c>
      <c r="AS17" s="462">
        <v>390</v>
      </c>
      <c r="AT17" s="471">
        <v>440</v>
      </c>
      <c r="AU17" s="503">
        <v>832</v>
      </c>
      <c r="AV17" s="490">
        <v>1661</v>
      </c>
      <c r="AW17" s="450"/>
      <c r="AX17" s="80" t="s">
        <v>88</v>
      </c>
      <c r="AY17" s="461">
        <v>392</v>
      </c>
      <c r="AZ17" s="462">
        <v>405</v>
      </c>
      <c r="BA17" s="462">
        <v>388</v>
      </c>
      <c r="BB17" s="471">
        <v>411</v>
      </c>
      <c r="BC17" s="503">
        <v>797</v>
      </c>
      <c r="BD17" s="490">
        <v>1596</v>
      </c>
      <c r="BE17" s="450"/>
      <c r="BF17" s="80" t="s">
        <v>88</v>
      </c>
      <c r="BG17" s="461">
        <v>388</v>
      </c>
      <c r="BH17" s="462">
        <v>400</v>
      </c>
      <c r="BI17" s="462">
        <v>384</v>
      </c>
      <c r="BJ17" s="471">
        <v>412</v>
      </c>
      <c r="BK17" s="503">
        <v>788</v>
      </c>
      <c r="BL17" s="490">
        <v>1584</v>
      </c>
      <c r="BM17" s="450"/>
      <c r="BN17" s="80" t="s">
        <v>88</v>
      </c>
      <c r="BO17" s="461">
        <v>337</v>
      </c>
      <c r="BP17" s="462">
        <v>388</v>
      </c>
      <c r="BQ17" s="488">
        <v>388</v>
      </c>
      <c r="BR17" s="471">
        <v>419</v>
      </c>
      <c r="BS17" s="489">
        <f>BO17+BP17</f>
        <v>725</v>
      </c>
      <c r="BT17" s="490">
        <v>1532</v>
      </c>
      <c r="BU17" s="25"/>
      <c r="BV17" s="80" t="s">
        <v>88</v>
      </c>
      <c r="BW17" s="461">
        <v>268</v>
      </c>
      <c r="BX17" s="462">
        <v>317</v>
      </c>
      <c r="BY17" s="462">
        <v>318</v>
      </c>
      <c r="BZ17" s="471">
        <v>356</v>
      </c>
      <c r="CA17" s="489">
        <v>585</v>
      </c>
      <c r="CB17" s="490">
        <v>1259</v>
      </c>
      <c r="CC17" s="25"/>
      <c r="CD17" s="80" t="s">
        <v>88</v>
      </c>
      <c r="CE17" s="461">
        <v>268</v>
      </c>
      <c r="CF17" s="462">
        <v>317</v>
      </c>
      <c r="CG17" s="462">
        <v>318</v>
      </c>
      <c r="CH17" s="471">
        <v>356</v>
      </c>
      <c r="CI17" s="489">
        <v>585</v>
      </c>
      <c r="CJ17" s="490">
        <v>1259</v>
      </c>
      <c r="CK17" s="25"/>
      <c r="CL17" s="461"/>
      <c r="CM17" s="462"/>
      <c r="CN17" s="462"/>
      <c r="CO17" s="471"/>
      <c r="CP17" s="489"/>
      <c r="CQ17" s="490"/>
      <c r="CR17" s="25"/>
      <c r="CS17" s="461">
        <v>233.26318266885571</v>
      </c>
      <c r="CT17" s="462">
        <v>277.25700000000001</v>
      </c>
      <c r="CU17" s="462">
        <v>272</v>
      </c>
      <c r="CV17" s="471">
        <v>292</v>
      </c>
      <c r="CW17" s="489">
        <v>510.52</v>
      </c>
      <c r="CX17" s="490">
        <v>1074</v>
      </c>
      <c r="CY17" s="25"/>
      <c r="CZ17" s="461">
        <v>187.8</v>
      </c>
      <c r="DA17" s="462">
        <v>245</v>
      </c>
      <c r="DB17" s="462">
        <v>254.17599999999999</v>
      </c>
      <c r="DC17" s="471">
        <v>294.14300000000014</v>
      </c>
      <c r="DD17" s="489">
        <v>432.8</v>
      </c>
      <c r="DE17" s="490">
        <v>981.11900000000014</v>
      </c>
      <c r="DF17" s="25"/>
      <c r="DG17" s="491">
        <v>169.8</v>
      </c>
      <c r="DH17" s="489">
        <v>195.9</v>
      </c>
      <c r="DI17" s="489">
        <v>206.7</v>
      </c>
      <c r="DJ17" s="490">
        <v>261.2</v>
      </c>
      <c r="DK17" s="489">
        <v>365.8</v>
      </c>
      <c r="DL17" s="490">
        <v>833.7</v>
      </c>
      <c r="DM17" s="25"/>
      <c r="DN17" s="491">
        <v>153.19999999999999</v>
      </c>
      <c r="DO17" s="489">
        <v>194.90000000000003</v>
      </c>
      <c r="DP17" s="489">
        <v>198.7</v>
      </c>
      <c r="DQ17" s="490">
        <v>242.9</v>
      </c>
      <c r="DR17" s="489">
        <v>348</v>
      </c>
      <c r="DS17" s="490">
        <v>790</v>
      </c>
    </row>
    <row r="18" spans="2:124" s="77" customFormat="1">
      <c r="B18" s="78" t="s">
        <v>376</v>
      </c>
      <c r="C18" s="473">
        <v>133</v>
      </c>
      <c r="D18" s="474">
        <v>141</v>
      </c>
      <c r="E18" s="474">
        <v>152</v>
      </c>
      <c r="F18" s="475"/>
      <c r="G18" s="501">
        <v>274</v>
      </c>
      <c r="H18" s="465"/>
      <c r="I18" s="738"/>
      <c r="J18" s="78" t="s">
        <v>376</v>
      </c>
      <c r="K18" s="473">
        <v>117</v>
      </c>
      <c r="L18" s="474">
        <v>124</v>
      </c>
      <c r="M18" s="474">
        <v>134</v>
      </c>
      <c r="N18" s="475">
        <v>139</v>
      </c>
      <c r="O18" s="501">
        <v>241</v>
      </c>
      <c r="P18" s="465">
        <v>514</v>
      </c>
      <c r="Q18" s="450"/>
      <c r="R18" s="78" t="s">
        <v>376</v>
      </c>
      <c r="S18" s="473">
        <v>119</v>
      </c>
      <c r="T18" s="474">
        <v>126</v>
      </c>
      <c r="U18" s="474">
        <v>136</v>
      </c>
      <c r="V18" s="475">
        <v>141</v>
      </c>
      <c r="W18" s="501">
        <v>245</v>
      </c>
      <c r="X18" s="465">
        <v>521</v>
      </c>
      <c r="Y18" s="628"/>
      <c r="Z18" s="78" t="s">
        <v>376</v>
      </c>
      <c r="AA18" s="473">
        <v>118</v>
      </c>
      <c r="AB18" s="474">
        <v>127</v>
      </c>
      <c r="AC18" s="474">
        <v>124</v>
      </c>
      <c r="AD18" s="475">
        <v>131</v>
      </c>
      <c r="AE18" s="501">
        <v>245</v>
      </c>
      <c r="AF18" s="465">
        <v>500</v>
      </c>
      <c r="AG18" s="450"/>
      <c r="AH18" s="78" t="s">
        <v>376</v>
      </c>
      <c r="AI18" s="473">
        <v>111</v>
      </c>
      <c r="AJ18" s="474">
        <v>127</v>
      </c>
      <c r="AK18" s="474">
        <v>124</v>
      </c>
      <c r="AL18" s="475">
        <v>131</v>
      </c>
      <c r="AM18" s="501">
        <v>238</v>
      </c>
      <c r="AN18" s="465">
        <v>493</v>
      </c>
      <c r="AO18" s="450"/>
      <c r="AP18" s="81" t="s">
        <v>267</v>
      </c>
      <c r="AQ18" s="479">
        <v>183</v>
      </c>
      <c r="AR18" s="480">
        <v>207</v>
      </c>
      <c r="AS18" s="480">
        <v>207</v>
      </c>
      <c r="AT18" s="483">
        <v>252</v>
      </c>
      <c r="AU18" s="504">
        <v>390</v>
      </c>
      <c r="AV18" s="494">
        <v>849</v>
      </c>
      <c r="AW18" s="450"/>
      <c r="AX18" s="81" t="s">
        <v>267</v>
      </c>
      <c r="AY18" s="479">
        <v>164</v>
      </c>
      <c r="AZ18" s="480">
        <v>181</v>
      </c>
      <c r="BA18" s="480">
        <v>186</v>
      </c>
      <c r="BB18" s="483">
        <v>197</v>
      </c>
      <c r="BC18" s="504">
        <v>345</v>
      </c>
      <c r="BD18" s="494">
        <v>728</v>
      </c>
      <c r="BE18" s="450"/>
      <c r="BF18" s="81" t="s">
        <v>267</v>
      </c>
      <c r="BG18" s="479">
        <v>164</v>
      </c>
      <c r="BH18" s="480">
        <v>181</v>
      </c>
      <c r="BI18" s="480">
        <v>186</v>
      </c>
      <c r="BJ18" s="483">
        <v>197</v>
      </c>
      <c r="BK18" s="504">
        <v>345</v>
      </c>
      <c r="BL18" s="494">
        <v>728</v>
      </c>
      <c r="BM18" s="450"/>
      <c r="BN18" s="81" t="s">
        <v>267</v>
      </c>
      <c r="BO18" s="479">
        <v>161</v>
      </c>
      <c r="BP18" s="480">
        <v>172</v>
      </c>
      <c r="BQ18" s="492">
        <v>160</v>
      </c>
      <c r="BR18" s="483">
        <v>173</v>
      </c>
      <c r="BS18" s="493">
        <f>BO18+BP18</f>
        <v>333</v>
      </c>
      <c r="BT18" s="494">
        <v>665</v>
      </c>
      <c r="BU18" s="21"/>
      <c r="BV18" s="81" t="s">
        <v>267</v>
      </c>
      <c r="BW18" s="479">
        <v>131.94400000000002</v>
      </c>
      <c r="BX18" s="480">
        <v>141.76</v>
      </c>
      <c r="BY18" s="480">
        <v>146.07900000000001</v>
      </c>
      <c r="BZ18" s="483">
        <v>167.64</v>
      </c>
      <c r="CA18" s="493">
        <v>273.70399999999995</v>
      </c>
      <c r="CB18" s="494">
        <v>587.42299999999977</v>
      </c>
      <c r="CC18" s="21"/>
      <c r="CD18" s="81" t="s">
        <v>267</v>
      </c>
      <c r="CE18" s="479">
        <v>57</v>
      </c>
      <c r="CF18" s="480">
        <v>61</v>
      </c>
      <c r="CG18" s="480">
        <v>63</v>
      </c>
      <c r="CH18" s="483">
        <v>168</v>
      </c>
      <c r="CI18" s="493">
        <v>118</v>
      </c>
      <c r="CJ18" s="494">
        <v>348</v>
      </c>
      <c r="CK18" s="21"/>
      <c r="CL18" s="479"/>
      <c r="CM18" s="480"/>
      <c r="CN18" s="480"/>
      <c r="CO18" s="483"/>
      <c r="CP18" s="493"/>
      <c r="CQ18" s="494"/>
      <c r="CR18" s="21"/>
      <c r="CS18" s="479">
        <v>69.956165184136722</v>
      </c>
      <c r="CT18" s="480">
        <v>76</v>
      </c>
      <c r="CU18" s="480">
        <v>76</v>
      </c>
      <c r="CV18" s="483">
        <v>75</v>
      </c>
      <c r="CW18" s="493">
        <v>145.381</v>
      </c>
      <c r="CX18" s="494">
        <v>297</v>
      </c>
      <c r="CY18" s="21"/>
      <c r="CZ18" s="479">
        <v>52</v>
      </c>
      <c r="DA18" s="480">
        <v>57.400000000000006</v>
      </c>
      <c r="DB18" s="480">
        <v>57.161000000000001</v>
      </c>
      <c r="DC18" s="483">
        <v>58.756999999999998</v>
      </c>
      <c r="DD18" s="493">
        <v>109.4</v>
      </c>
      <c r="DE18" s="494">
        <v>225.31800000000001</v>
      </c>
      <c r="DF18" s="21"/>
      <c r="DG18" s="495">
        <v>35.1</v>
      </c>
      <c r="DH18" s="493">
        <v>39.4</v>
      </c>
      <c r="DI18" s="493">
        <v>42</v>
      </c>
      <c r="DJ18" s="494">
        <v>50.9</v>
      </c>
      <c r="DK18" s="493">
        <v>74.5</v>
      </c>
      <c r="DL18" s="494">
        <v>168.37299999999999</v>
      </c>
      <c r="DM18" s="21"/>
      <c r="DN18" s="495">
        <v>20</v>
      </c>
      <c r="DO18" s="493">
        <v>27</v>
      </c>
      <c r="DP18" s="493">
        <v>33.1</v>
      </c>
      <c r="DQ18" s="494">
        <v>37.200000000000003</v>
      </c>
      <c r="DR18" s="493">
        <v>47</v>
      </c>
      <c r="DS18" s="494">
        <v>117</v>
      </c>
    </row>
    <row r="19" spans="2:124" s="602" customFormat="1" ht="11.25" hidden="1" customHeight="1">
      <c r="B19" s="592"/>
      <c r="C19" s="593"/>
      <c r="D19" s="594"/>
      <c r="E19" s="594"/>
      <c r="F19" s="595"/>
      <c r="G19" s="501"/>
      <c r="H19" s="465"/>
      <c r="I19" s="740"/>
      <c r="J19" s="592"/>
      <c r="K19" s="593">
        <v>76.451228639118995</v>
      </c>
      <c r="L19" s="594">
        <v>85.940748694288004</v>
      </c>
      <c r="M19" s="594">
        <v>84.297429952461997</v>
      </c>
      <c r="N19" s="595">
        <v>101.361091035134</v>
      </c>
      <c r="O19" s="501"/>
      <c r="P19" s="465"/>
      <c r="Q19" s="598"/>
      <c r="R19" s="592"/>
      <c r="S19" s="593"/>
      <c r="T19" s="594"/>
      <c r="U19" s="594"/>
      <c r="V19" s="595"/>
      <c r="W19" s="501"/>
      <c r="X19" s="465"/>
      <c r="Y19" s="630"/>
      <c r="Z19" s="592"/>
      <c r="AA19" s="593"/>
      <c r="AB19" s="594"/>
      <c r="AC19" s="594"/>
      <c r="AD19" s="595"/>
      <c r="AE19" s="501">
        <v>0</v>
      </c>
      <c r="AF19" s="465">
        <v>0</v>
      </c>
      <c r="AG19" s="598"/>
      <c r="AH19" s="592"/>
      <c r="AI19" s="593"/>
      <c r="AJ19" s="594"/>
      <c r="AK19" s="594"/>
      <c r="AL19" s="595"/>
      <c r="AM19" s="501">
        <v>0</v>
      </c>
      <c r="AN19" s="465">
        <v>0</v>
      </c>
      <c r="AO19" s="598"/>
      <c r="AP19" s="592"/>
      <c r="AQ19" s="593"/>
      <c r="AR19" s="594"/>
      <c r="AS19" s="594"/>
      <c r="AT19" s="595"/>
      <c r="AU19" s="596"/>
      <c r="AV19" s="597"/>
      <c r="AW19" s="598"/>
      <c r="AX19" s="592"/>
      <c r="AY19" s="593"/>
      <c r="AZ19" s="594"/>
      <c r="BA19" s="594"/>
      <c r="BB19" s="595"/>
      <c r="BC19" s="596"/>
      <c r="BD19" s="597"/>
      <c r="BE19" s="598"/>
      <c r="BF19" s="592"/>
      <c r="BG19" s="593"/>
      <c r="BH19" s="594"/>
      <c r="BI19" s="594"/>
      <c r="BJ19" s="595"/>
      <c r="BK19" s="596"/>
      <c r="BL19" s="597"/>
      <c r="BM19" s="598"/>
      <c r="BN19" s="592"/>
      <c r="BO19" s="593"/>
      <c r="BP19" s="594"/>
      <c r="BQ19" s="599"/>
      <c r="BR19" s="595"/>
      <c r="BS19" s="596"/>
      <c r="BT19" s="597"/>
      <c r="BU19" s="600"/>
      <c r="BV19" s="592" t="s">
        <v>274</v>
      </c>
      <c r="BW19" s="593">
        <v>0.3</v>
      </c>
      <c r="BX19" s="594">
        <v>0.28000000000000003</v>
      </c>
      <c r="BY19" s="594">
        <v>0.28000000000000003</v>
      </c>
      <c r="BZ19" s="595" t="s">
        <v>275</v>
      </c>
      <c r="CA19" s="596">
        <v>0.28999999999999998</v>
      </c>
      <c r="CB19" s="597" t="s">
        <v>276</v>
      </c>
      <c r="CC19" s="600"/>
      <c r="CD19" s="592" t="s">
        <v>274</v>
      </c>
      <c r="CE19" s="593">
        <v>0.3</v>
      </c>
      <c r="CF19" s="594">
        <v>0.28000000000000003</v>
      </c>
      <c r="CG19" s="594">
        <v>0.28000000000000003</v>
      </c>
      <c r="CH19" s="595" t="s">
        <v>275</v>
      </c>
      <c r="CI19" s="596">
        <v>0.28999999999999998</v>
      </c>
      <c r="CJ19" s="597" t="s">
        <v>276</v>
      </c>
      <c r="CK19" s="600"/>
      <c r="CL19" s="593">
        <v>0.31</v>
      </c>
      <c r="CM19" s="594">
        <v>0.28000000000000003</v>
      </c>
      <c r="CN19" s="594">
        <v>0.28999999999999998</v>
      </c>
      <c r="CO19" s="595">
        <v>0.28999999999999998</v>
      </c>
      <c r="CP19" s="596">
        <v>0.28999999999999998</v>
      </c>
      <c r="CQ19" s="597">
        <v>0.28999999999999998</v>
      </c>
      <c r="CR19" s="600"/>
      <c r="CS19" s="593">
        <v>0.35</v>
      </c>
      <c r="CT19" s="594">
        <v>0.32</v>
      </c>
      <c r="CU19" s="594">
        <v>0.33</v>
      </c>
      <c r="CV19" s="595">
        <v>0.31</v>
      </c>
      <c r="CW19" s="596">
        <v>0.33</v>
      </c>
      <c r="CX19" s="597">
        <v>0.33</v>
      </c>
      <c r="CY19" s="600"/>
      <c r="CZ19" s="593">
        <v>0.35</v>
      </c>
      <c r="DA19" s="594">
        <v>0.31</v>
      </c>
      <c r="DB19" s="594">
        <v>0.3</v>
      </c>
      <c r="DC19" s="595">
        <v>0.27</v>
      </c>
      <c r="DD19" s="596">
        <v>0.32</v>
      </c>
      <c r="DE19" s="597">
        <v>0.3</v>
      </c>
      <c r="DF19" s="600"/>
      <c r="DG19" s="601">
        <v>0.33</v>
      </c>
      <c r="DH19" s="596">
        <v>0.26</v>
      </c>
      <c r="DI19" s="596">
        <v>0.31</v>
      </c>
      <c r="DJ19" s="597">
        <v>0.28000000000000003</v>
      </c>
      <c r="DK19" s="596">
        <v>0.28999999999999998</v>
      </c>
      <c r="DL19" s="597">
        <v>0.31</v>
      </c>
      <c r="DM19" s="600"/>
      <c r="DN19" s="601"/>
      <c r="DO19" s="596"/>
      <c r="DP19" s="596"/>
      <c r="DQ19" s="597"/>
      <c r="DR19" s="596"/>
      <c r="DS19" s="597"/>
    </row>
    <row r="20" spans="2:124" s="66" customFormat="1">
      <c r="B20" s="78" t="s">
        <v>377</v>
      </c>
      <c r="C20" s="473">
        <v>91</v>
      </c>
      <c r="D20" s="474">
        <v>104</v>
      </c>
      <c r="E20" s="474">
        <v>101</v>
      </c>
      <c r="F20" s="475"/>
      <c r="G20" s="501">
        <v>195</v>
      </c>
      <c r="H20" s="465"/>
      <c r="I20" s="739"/>
      <c r="J20" s="78" t="s">
        <v>377</v>
      </c>
      <c r="K20" s="473">
        <v>76</v>
      </c>
      <c r="L20" s="474">
        <v>86</v>
      </c>
      <c r="M20" s="474">
        <v>84</v>
      </c>
      <c r="N20" s="475">
        <v>101</v>
      </c>
      <c r="O20" s="501">
        <v>162</v>
      </c>
      <c r="P20" s="465">
        <v>347</v>
      </c>
      <c r="Q20" s="450"/>
      <c r="R20" s="79" t="s">
        <v>377</v>
      </c>
      <c r="S20" s="479">
        <v>95</v>
      </c>
      <c r="T20" s="480">
        <v>105</v>
      </c>
      <c r="U20" s="480">
        <v>106</v>
      </c>
      <c r="V20" s="481">
        <v>118</v>
      </c>
      <c r="W20" s="501">
        <v>200</v>
      </c>
      <c r="X20" s="465">
        <v>424</v>
      </c>
      <c r="Y20" s="628"/>
      <c r="Z20" s="79" t="s">
        <v>377</v>
      </c>
      <c r="AA20" s="479">
        <v>100</v>
      </c>
      <c r="AB20" s="480">
        <v>112</v>
      </c>
      <c r="AC20" s="480">
        <v>103</v>
      </c>
      <c r="AD20" s="481">
        <v>122</v>
      </c>
      <c r="AE20" s="501">
        <v>212</v>
      </c>
      <c r="AF20" s="465">
        <v>438</v>
      </c>
      <c r="AG20" s="450"/>
      <c r="AH20" s="79" t="s">
        <v>377</v>
      </c>
      <c r="AI20" s="479">
        <v>99</v>
      </c>
      <c r="AJ20" s="480">
        <v>110</v>
      </c>
      <c r="AK20" s="480">
        <v>101</v>
      </c>
      <c r="AL20" s="481">
        <v>122</v>
      </c>
      <c r="AM20" s="501">
        <v>209</v>
      </c>
      <c r="AN20" s="465">
        <v>432</v>
      </c>
      <c r="AO20" s="450"/>
      <c r="AP20" s="65"/>
      <c r="AQ20" s="496"/>
      <c r="AR20" s="496"/>
      <c r="AS20" s="496"/>
      <c r="AT20" s="496"/>
      <c r="AU20" s="496"/>
      <c r="AV20" s="496"/>
      <c r="AW20" s="450"/>
      <c r="AX20" s="65"/>
      <c r="AY20" s="496"/>
      <c r="AZ20" s="496"/>
      <c r="BA20" s="496"/>
      <c r="BB20" s="496"/>
      <c r="BC20" s="496"/>
      <c r="BD20" s="496"/>
      <c r="BE20" s="450"/>
      <c r="BF20" s="65"/>
      <c r="BG20" s="496"/>
      <c r="BH20" s="496"/>
      <c r="BI20" s="496"/>
      <c r="BJ20" s="496"/>
      <c r="BK20" s="496"/>
      <c r="BL20" s="496"/>
      <c r="BM20" s="450"/>
      <c r="BN20" s="460"/>
      <c r="BO20" s="496"/>
      <c r="BP20" s="496"/>
      <c r="BQ20" s="496"/>
      <c r="BR20" s="496"/>
      <c r="BS20" s="496"/>
      <c r="BT20" s="496"/>
      <c r="BU20" s="25"/>
      <c r="BV20" s="460"/>
      <c r="BW20" s="496"/>
      <c r="BX20" s="496"/>
      <c r="BY20" s="496"/>
      <c r="BZ20" s="496"/>
      <c r="CA20" s="496"/>
      <c r="CB20" s="496"/>
      <c r="CC20" s="25"/>
      <c r="CD20" s="460"/>
      <c r="CE20" s="496"/>
      <c r="CF20" s="496"/>
      <c r="CG20" s="496"/>
      <c r="CH20" s="496"/>
      <c r="CI20" s="496"/>
      <c r="CJ20" s="496"/>
      <c r="CK20" s="25"/>
      <c r="CL20" s="457"/>
      <c r="CM20" s="457"/>
      <c r="CN20" s="457"/>
      <c r="CO20" s="457"/>
      <c r="CP20" s="457"/>
      <c r="CQ20" s="457"/>
      <c r="CR20" s="25"/>
      <c r="CS20" s="457"/>
      <c r="CT20" s="457"/>
      <c r="CU20" s="457"/>
      <c r="CV20" s="457"/>
      <c r="CW20" s="457"/>
      <c r="CX20" s="457"/>
      <c r="CY20" s="25"/>
      <c r="CZ20" s="457"/>
      <c r="DA20" s="457"/>
      <c r="DB20" s="457"/>
      <c r="DC20" s="457"/>
      <c r="DD20" s="457"/>
      <c r="DE20" s="457"/>
      <c r="DF20" s="25"/>
      <c r="DG20" s="457"/>
      <c r="DH20" s="457"/>
      <c r="DI20" s="457"/>
      <c r="DJ20" s="457"/>
      <c r="DK20" s="457"/>
      <c r="DL20" s="457"/>
      <c r="DM20" s="25"/>
      <c r="DN20" s="457"/>
      <c r="DO20" s="457"/>
      <c r="DP20" s="457"/>
      <c r="DQ20" s="457"/>
      <c r="DR20" s="457"/>
      <c r="DS20" s="457"/>
    </row>
    <row r="21" spans="2:124" s="77" customFormat="1">
      <c r="B21" s="79" t="s">
        <v>400</v>
      </c>
      <c r="C21" s="479">
        <v>131</v>
      </c>
      <c r="D21" s="480">
        <v>142</v>
      </c>
      <c r="E21" s="480">
        <v>158</v>
      </c>
      <c r="F21" s="481"/>
      <c r="G21" s="502">
        <v>272</v>
      </c>
      <c r="H21" s="483"/>
      <c r="I21" s="739"/>
      <c r="J21" s="79" t="s">
        <v>400</v>
      </c>
      <c r="K21" s="479">
        <v>125</v>
      </c>
      <c r="L21" s="480">
        <v>137</v>
      </c>
      <c r="M21" s="480">
        <v>147</v>
      </c>
      <c r="N21" s="481">
        <v>142</v>
      </c>
      <c r="O21" s="502">
        <v>262</v>
      </c>
      <c r="P21" s="483">
        <v>551</v>
      </c>
      <c r="Q21" s="450"/>
      <c r="R21" s="76"/>
      <c r="S21" s="462"/>
      <c r="T21" s="462"/>
      <c r="U21" s="462"/>
      <c r="V21" s="488"/>
      <c r="W21" s="489"/>
      <c r="X21" s="489"/>
      <c r="Y21" s="450"/>
      <c r="Z21" s="76"/>
      <c r="AA21" s="462"/>
      <c r="AB21" s="462"/>
      <c r="AC21" s="462"/>
      <c r="AD21" s="488"/>
      <c r="AE21" s="489"/>
      <c r="AF21" s="489"/>
      <c r="AG21" s="450"/>
      <c r="AH21" s="76"/>
      <c r="AI21" s="462"/>
      <c r="AJ21" s="462"/>
      <c r="AK21" s="462"/>
      <c r="AL21" s="488"/>
      <c r="AM21" s="489"/>
      <c r="AN21" s="489"/>
      <c r="AO21" s="450"/>
      <c r="AP21" s="80" t="s">
        <v>363</v>
      </c>
      <c r="AQ21" s="461">
        <v>243</v>
      </c>
      <c r="AR21" s="462">
        <v>273</v>
      </c>
      <c r="AS21" s="462">
        <v>259</v>
      </c>
      <c r="AT21" s="471">
        <v>325</v>
      </c>
      <c r="AU21" s="503">
        <v>516</v>
      </c>
      <c r="AV21" s="490">
        <v>1099</v>
      </c>
      <c r="AW21" s="450"/>
      <c r="AX21" s="80" t="s">
        <v>363</v>
      </c>
      <c r="AY21" s="461">
        <v>235</v>
      </c>
      <c r="AZ21" s="462">
        <v>257</v>
      </c>
      <c r="BA21" s="462">
        <v>251</v>
      </c>
      <c r="BB21" s="462">
        <v>267</v>
      </c>
      <c r="BC21" s="503">
        <v>492</v>
      </c>
      <c r="BD21" s="503">
        <v>1010</v>
      </c>
      <c r="BE21" s="450"/>
      <c r="BF21" s="80" t="s">
        <v>363</v>
      </c>
      <c r="BG21" s="461">
        <v>235</v>
      </c>
      <c r="BH21" s="462">
        <v>257</v>
      </c>
      <c r="BI21" s="462">
        <v>251</v>
      </c>
      <c r="BJ21" s="471">
        <v>267</v>
      </c>
      <c r="BK21" s="503">
        <v>492</v>
      </c>
      <c r="BL21" s="490">
        <v>1010</v>
      </c>
      <c r="BM21" s="450"/>
      <c r="BN21" s="78"/>
      <c r="BO21" s="474"/>
      <c r="BP21" s="474"/>
      <c r="BQ21" s="541"/>
      <c r="BR21" s="541"/>
      <c r="BS21" s="542"/>
      <c r="BT21" s="542"/>
      <c r="BU21" s="25"/>
      <c r="BV21" s="78"/>
      <c r="BW21" s="474"/>
      <c r="BX21" s="474"/>
      <c r="BY21" s="541"/>
      <c r="BZ21" s="541"/>
      <c r="CA21" s="542"/>
      <c r="CB21" s="542"/>
      <c r="CC21" s="25"/>
      <c r="CD21" s="78"/>
      <c r="CE21" s="474"/>
      <c r="CF21" s="474"/>
      <c r="CG21" s="474"/>
      <c r="CH21" s="541"/>
      <c r="CI21" s="542"/>
      <c r="CJ21" s="542"/>
      <c r="CK21" s="25"/>
      <c r="CL21" s="474"/>
      <c r="CM21" s="474"/>
      <c r="CN21" s="474"/>
      <c r="CO21" s="541"/>
      <c r="CP21" s="542"/>
      <c r="CQ21" s="542"/>
      <c r="CR21" s="25"/>
      <c r="CS21" s="474"/>
      <c r="CT21" s="474"/>
      <c r="CU21" s="474"/>
      <c r="CV21" s="541"/>
      <c r="CW21" s="542"/>
      <c r="CX21" s="542"/>
      <c r="CY21" s="25"/>
      <c r="CZ21" s="474"/>
      <c r="DA21" s="474"/>
      <c r="DB21" s="474"/>
      <c r="DC21" s="541"/>
      <c r="DD21" s="542"/>
      <c r="DE21" s="542"/>
      <c r="DF21" s="25"/>
      <c r="DG21" s="542"/>
      <c r="DH21" s="542"/>
      <c r="DI21" s="542"/>
      <c r="DJ21" s="542"/>
      <c r="DK21" s="542"/>
      <c r="DL21" s="542"/>
      <c r="DM21" s="25"/>
      <c r="DN21" s="542"/>
      <c r="DO21" s="542"/>
      <c r="DP21" s="542"/>
      <c r="DQ21" s="542"/>
      <c r="DR21" s="542"/>
      <c r="DS21" s="542"/>
      <c r="DT21" s="543"/>
    </row>
    <row r="22" spans="2:124" s="77" customFormat="1">
      <c r="B22" s="78"/>
      <c r="C22" s="474"/>
      <c r="D22" s="474"/>
      <c r="E22" s="474"/>
      <c r="F22" s="541"/>
      <c r="G22" s="542"/>
      <c r="H22" s="542"/>
      <c r="J22" s="78"/>
      <c r="K22" s="474"/>
      <c r="L22" s="474"/>
      <c r="M22" s="474"/>
      <c r="N22" s="541"/>
      <c r="O22" s="542"/>
      <c r="P22" s="542"/>
      <c r="Q22" s="450"/>
      <c r="R22" s="78"/>
      <c r="S22" s="474"/>
      <c r="T22" s="474"/>
      <c r="U22" s="474"/>
      <c r="V22" s="541"/>
      <c r="W22" s="542"/>
      <c r="X22" s="542"/>
      <c r="Y22" s="450"/>
      <c r="Z22" s="78"/>
      <c r="AA22" s="474"/>
      <c r="AB22" s="474"/>
      <c r="AC22" s="474"/>
      <c r="AD22" s="541"/>
      <c r="AE22" s="542"/>
      <c r="AF22" s="542"/>
      <c r="AG22" s="450"/>
      <c r="AH22" s="78"/>
      <c r="AI22" s="474"/>
      <c r="AJ22" s="474"/>
      <c r="AK22" s="474"/>
      <c r="AL22" s="541"/>
      <c r="AM22" s="542"/>
      <c r="AN22" s="542"/>
      <c r="AO22" s="450"/>
      <c r="AP22" s="81" t="s">
        <v>364</v>
      </c>
      <c r="AQ22" s="479">
        <v>351</v>
      </c>
      <c r="AR22" s="480">
        <v>355</v>
      </c>
      <c r="AS22" s="480">
        <v>338</v>
      </c>
      <c r="AT22" s="483">
        <v>367</v>
      </c>
      <c r="AU22" s="504">
        <v>706</v>
      </c>
      <c r="AV22" s="494">
        <v>1411</v>
      </c>
      <c r="AW22" s="450"/>
      <c r="AX22" s="81" t="s">
        <v>364</v>
      </c>
      <c r="AY22" s="479">
        <v>321</v>
      </c>
      <c r="AZ22" s="480">
        <v>329</v>
      </c>
      <c r="BA22" s="480">
        <v>323</v>
      </c>
      <c r="BB22" s="483">
        <v>340</v>
      </c>
      <c r="BC22" s="504">
        <v>650</v>
      </c>
      <c r="BD22" s="494">
        <v>1313</v>
      </c>
      <c r="BE22" s="450"/>
      <c r="BF22" s="81" t="s">
        <v>364</v>
      </c>
      <c r="BG22" s="479">
        <v>317</v>
      </c>
      <c r="BH22" s="480">
        <v>324</v>
      </c>
      <c r="BI22" s="480">
        <v>319</v>
      </c>
      <c r="BJ22" s="483">
        <v>342</v>
      </c>
      <c r="BK22" s="504">
        <v>641</v>
      </c>
      <c r="BL22" s="494">
        <v>1302</v>
      </c>
      <c r="BM22" s="450"/>
      <c r="BN22" s="78"/>
      <c r="BO22" s="474"/>
      <c r="BP22" s="474"/>
      <c r="BQ22" s="541"/>
      <c r="BR22" s="541"/>
      <c r="BS22" s="542"/>
      <c r="BT22" s="542"/>
      <c r="BU22" s="21"/>
      <c r="BV22" s="78"/>
      <c r="BW22" s="474"/>
      <c r="BX22" s="474"/>
      <c r="BY22" s="541"/>
      <c r="BZ22" s="541"/>
      <c r="CA22" s="542"/>
      <c r="CB22" s="542"/>
      <c r="CC22" s="21"/>
      <c r="CD22" s="78"/>
      <c r="CE22" s="474"/>
      <c r="CF22" s="474"/>
      <c r="CG22" s="474"/>
      <c r="CH22" s="541"/>
      <c r="CI22" s="542"/>
      <c r="CJ22" s="542"/>
      <c r="CK22" s="21"/>
      <c r="CL22" s="474"/>
      <c r="CM22" s="474"/>
      <c r="CN22" s="474"/>
      <c r="CO22" s="541"/>
      <c r="CP22" s="542"/>
      <c r="CQ22" s="542"/>
      <c r="CR22" s="21"/>
      <c r="CS22" s="474"/>
      <c r="CT22" s="474"/>
      <c r="CU22" s="474"/>
      <c r="CV22" s="541"/>
      <c r="CW22" s="542"/>
      <c r="CX22" s="542"/>
      <c r="CY22" s="21"/>
      <c r="CZ22" s="474"/>
      <c r="DA22" s="474"/>
      <c r="DB22" s="474"/>
      <c r="DC22" s="541"/>
      <c r="DD22" s="542"/>
      <c r="DE22" s="542"/>
      <c r="DF22" s="21"/>
      <c r="DG22" s="542"/>
      <c r="DH22" s="542"/>
      <c r="DI22" s="542"/>
      <c r="DJ22" s="542"/>
      <c r="DK22" s="542"/>
      <c r="DL22" s="542"/>
      <c r="DM22" s="21"/>
      <c r="DN22" s="542"/>
      <c r="DO22" s="542"/>
      <c r="DP22" s="542"/>
      <c r="DQ22" s="542"/>
      <c r="DR22" s="542"/>
      <c r="DS22" s="542"/>
      <c r="DT22" s="543"/>
    </row>
    <row r="23" spans="2:124" s="66" customFormat="1" ht="23.25" customHeight="1">
      <c r="B23" s="65"/>
      <c r="C23" s="496"/>
      <c r="D23" s="496"/>
      <c r="E23" s="496"/>
      <c r="F23" s="496"/>
      <c r="G23" s="496"/>
      <c r="H23" s="496"/>
      <c r="J23" s="65"/>
      <c r="K23" s="496"/>
      <c r="L23" s="496"/>
      <c r="M23" s="496"/>
      <c r="N23" s="496"/>
      <c r="O23" s="496"/>
      <c r="P23" s="496"/>
      <c r="Q23" s="450"/>
      <c r="R23" s="65"/>
      <c r="S23" s="496"/>
      <c r="T23" s="496"/>
      <c r="U23" s="496"/>
      <c r="V23" s="496"/>
      <c r="W23" s="496"/>
      <c r="X23" s="496"/>
      <c r="Y23" s="450"/>
      <c r="Z23" s="65"/>
      <c r="AA23" s="496"/>
      <c r="AB23" s="496"/>
      <c r="AC23" s="496"/>
      <c r="AD23" s="496"/>
      <c r="AE23" s="496"/>
      <c r="AF23" s="496"/>
      <c r="AG23" s="450"/>
      <c r="AH23" s="65"/>
      <c r="AI23" s="496"/>
      <c r="AJ23" s="496"/>
      <c r="AK23" s="496"/>
      <c r="AL23" s="496"/>
      <c r="AM23" s="496"/>
      <c r="AN23" s="496"/>
      <c r="AO23" s="450"/>
      <c r="AP23" s="65"/>
      <c r="AQ23" s="496"/>
      <c r="AR23" s="496"/>
      <c r="AS23" s="496"/>
      <c r="AT23" s="496"/>
      <c r="AU23" s="496"/>
      <c r="AV23" s="496"/>
      <c r="AW23" s="450"/>
      <c r="AX23" s="65"/>
      <c r="AY23" s="496"/>
      <c r="AZ23" s="496"/>
      <c r="BA23" s="496"/>
      <c r="BB23" s="496"/>
      <c r="BC23" s="496"/>
      <c r="BD23" s="496"/>
      <c r="BE23" s="450"/>
      <c r="BF23" s="65"/>
      <c r="BG23" s="496"/>
      <c r="BH23" s="496"/>
      <c r="BI23" s="496"/>
      <c r="BJ23" s="496"/>
      <c r="BK23" s="496"/>
      <c r="BL23" s="496"/>
      <c r="BM23" s="450"/>
      <c r="BN23" s="460"/>
      <c r="BO23" s="496"/>
      <c r="BP23" s="496"/>
      <c r="BQ23" s="496"/>
      <c r="BR23" s="496"/>
      <c r="BS23" s="496"/>
      <c r="BT23" s="496"/>
      <c r="BU23" s="25"/>
      <c r="BV23" s="460"/>
      <c r="BW23" s="496"/>
      <c r="BX23" s="496"/>
      <c r="BY23" s="496"/>
      <c r="BZ23" s="496"/>
      <c r="CA23" s="496"/>
      <c r="CB23" s="496"/>
      <c r="CC23" s="25"/>
      <c r="CD23" s="460"/>
      <c r="CE23" s="496"/>
      <c r="CF23" s="496"/>
      <c r="CG23" s="496"/>
      <c r="CH23" s="496"/>
      <c r="CI23" s="496"/>
      <c r="CJ23" s="496"/>
      <c r="CK23" s="25"/>
      <c r="CL23" s="457"/>
      <c r="CM23" s="457"/>
      <c r="CN23" s="457"/>
      <c r="CO23" s="457"/>
      <c r="CP23" s="457"/>
      <c r="CQ23" s="457"/>
      <c r="CR23" s="25"/>
      <c r="CS23" s="457"/>
      <c r="CT23" s="457"/>
      <c r="CU23" s="457"/>
      <c r="CV23" s="457"/>
      <c r="CW23" s="457"/>
      <c r="CX23" s="457"/>
      <c r="CY23" s="25"/>
      <c r="CZ23" s="457"/>
      <c r="DA23" s="457"/>
      <c r="DB23" s="457"/>
      <c r="DC23" s="457"/>
      <c r="DD23" s="457"/>
      <c r="DE23" s="457"/>
      <c r="DF23" s="25"/>
      <c r="DG23" s="457"/>
      <c r="DH23" s="457"/>
      <c r="DI23" s="457"/>
      <c r="DJ23" s="457"/>
      <c r="DK23" s="457"/>
      <c r="DL23" s="457"/>
      <c r="DM23" s="25"/>
      <c r="DN23" s="457"/>
      <c r="DO23" s="457"/>
      <c r="DP23" s="457"/>
      <c r="DQ23" s="457"/>
      <c r="DR23" s="457"/>
      <c r="DS23" s="457"/>
    </row>
    <row r="24" spans="2:124" s="68" customFormat="1">
      <c r="B24" s="17"/>
      <c r="C24" s="755">
        <v>2019</v>
      </c>
      <c r="D24" s="756"/>
      <c r="E24" s="756"/>
      <c r="F24" s="756"/>
      <c r="G24" s="756"/>
      <c r="H24" s="756"/>
      <c r="I24" s="741"/>
      <c r="J24" s="65"/>
      <c r="K24" s="496"/>
      <c r="L24" s="496"/>
      <c r="M24" s="496"/>
      <c r="N24" s="496"/>
      <c r="O24" s="496"/>
      <c r="P24" s="496"/>
      <c r="Q24" s="450"/>
      <c r="R24" s="17"/>
      <c r="S24" s="755">
        <v>2018</v>
      </c>
      <c r="T24" s="756"/>
      <c r="U24" s="756"/>
      <c r="V24" s="756"/>
      <c r="W24" s="756"/>
      <c r="X24" s="756"/>
      <c r="Y24" s="629"/>
      <c r="Z24" s="65"/>
      <c r="AA24" s="496"/>
      <c r="AB24" s="496"/>
      <c r="AC24" s="496"/>
      <c r="AD24" s="496"/>
      <c r="AE24" s="496"/>
      <c r="AF24" s="496"/>
      <c r="AG24" s="450"/>
      <c r="AH24" s="65"/>
      <c r="AI24" s="496"/>
      <c r="AJ24" s="496"/>
      <c r="AK24" s="496"/>
      <c r="AL24" s="496"/>
      <c r="AM24" s="496"/>
      <c r="AN24" s="496"/>
      <c r="AO24"/>
      <c r="AP24" s="82"/>
      <c r="AQ24" s="759">
        <v>2017</v>
      </c>
      <c r="AR24" s="760"/>
      <c r="AS24" s="760"/>
      <c r="AT24" s="760"/>
      <c r="AU24" s="760"/>
      <c r="AV24" s="761"/>
      <c r="AW24"/>
      <c r="AX24" s="67"/>
      <c r="AY24" s="766"/>
      <c r="AZ24" s="766"/>
      <c r="BA24" s="766"/>
      <c r="BB24" s="766"/>
      <c r="BC24" s="766"/>
      <c r="BD24" s="766"/>
      <c r="BE24"/>
      <c r="BF24" s="82"/>
      <c r="BG24" s="759">
        <v>2016</v>
      </c>
      <c r="BH24" s="760"/>
      <c r="BI24" s="760"/>
      <c r="BJ24" s="760"/>
      <c r="BK24" s="760"/>
      <c r="BL24" s="761"/>
      <c r="BM24"/>
      <c r="BN24" s="82"/>
      <c r="BO24" s="759">
        <v>2015</v>
      </c>
      <c r="BP24" s="760"/>
      <c r="BQ24" s="760"/>
      <c r="BR24" s="760"/>
      <c r="BS24" s="760"/>
      <c r="BT24" s="761"/>
      <c r="BU24" s="17"/>
      <c r="BV24" s="411"/>
      <c r="BW24" s="765" t="s">
        <v>289</v>
      </c>
      <c r="BX24" s="765"/>
      <c r="BY24" s="765"/>
      <c r="BZ24" s="765"/>
      <c r="CA24" s="765"/>
      <c r="CB24" s="765"/>
      <c r="CC24" s="17"/>
      <c r="CD24" s="82"/>
      <c r="CE24" s="759">
        <v>2014</v>
      </c>
      <c r="CF24" s="760"/>
      <c r="CG24" s="760"/>
      <c r="CH24" s="760"/>
      <c r="CI24" s="760"/>
      <c r="CJ24" s="761"/>
      <c r="CK24" s="17"/>
      <c r="CL24" s="759" t="s">
        <v>291</v>
      </c>
      <c r="CM24" s="760"/>
      <c r="CN24" s="760"/>
      <c r="CO24" s="760"/>
      <c r="CP24" s="760"/>
      <c r="CQ24" s="761"/>
      <c r="CR24" s="17"/>
      <c r="CS24" s="759">
        <v>2013</v>
      </c>
      <c r="CT24" s="760"/>
      <c r="CU24" s="760"/>
      <c r="CV24" s="760"/>
      <c r="CW24" s="760"/>
      <c r="CX24" s="761"/>
      <c r="CY24" s="17"/>
      <c r="CZ24" s="759">
        <v>2012</v>
      </c>
      <c r="DA24" s="760"/>
      <c r="DB24" s="760"/>
      <c r="DC24" s="760"/>
      <c r="DD24" s="760"/>
      <c r="DE24" s="761"/>
      <c r="DF24" s="17"/>
      <c r="DG24" s="759">
        <v>2011</v>
      </c>
      <c r="DH24" s="760"/>
      <c r="DI24" s="760"/>
      <c r="DJ24" s="760"/>
      <c r="DK24" s="760"/>
      <c r="DL24" s="761"/>
      <c r="DM24" s="17"/>
      <c r="DN24" s="759">
        <v>2010</v>
      </c>
      <c r="DO24" s="760"/>
      <c r="DP24" s="760"/>
      <c r="DQ24" s="760"/>
      <c r="DR24" s="760"/>
      <c r="DS24" s="761"/>
    </row>
    <row r="25" spans="2:124" s="68" customFormat="1">
      <c r="B25" s="365" t="s">
        <v>30</v>
      </c>
      <c r="C25" s="604" t="s">
        <v>379</v>
      </c>
      <c r="D25" s="605" t="s">
        <v>21</v>
      </c>
      <c r="E25" s="605" t="s">
        <v>22</v>
      </c>
      <c r="F25" s="606" t="s">
        <v>23</v>
      </c>
      <c r="G25" s="603" t="s">
        <v>4</v>
      </c>
      <c r="H25" s="603" t="s">
        <v>5</v>
      </c>
      <c r="I25" s="741"/>
      <c r="J25" s="65"/>
      <c r="K25" s="496"/>
      <c r="L25" s="496"/>
      <c r="M25" s="496"/>
      <c r="N25" s="496"/>
      <c r="O25" s="496"/>
      <c r="P25" s="496"/>
      <c r="Q25" s="450"/>
      <c r="R25" s="365" t="s">
        <v>30</v>
      </c>
      <c r="S25" s="604" t="s">
        <v>20</v>
      </c>
      <c r="T25" s="605" t="s">
        <v>21</v>
      </c>
      <c r="U25" s="605" t="s">
        <v>22</v>
      </c>
      <c r="V25" s="606" t="s">
        <v>23</v>
      </c>
      <c r="W25" s="603" t="s">
        <v>4</v>
      </c>
      <c r="X25" s="603" t="s">
        <v>5</v>
      </c>
      <c r="Y25" s="629"/>
      <c r="Z25" s="65"/>
      <c r="AA25" s="496"/>
      <c r="AB25" s="496"/>
      <c r="AC25" s="496"/>
      <c r="AD25" s="496"/>
      <c r="AE25" s="496"/>
      <c r="AF25" s="496"/>
      <c r="AG25" s="450"/>
      <c r="AH25" s="65"/>
      <c r="AI25" s="496"/>
      <c r="AJ25" s="496"/>
      <c r="AK25" s="496"/>
      <c r="AL25" s="496"/>
      <c r="AM25" s="496"/>
      <c r="AN25" s="496"/>
      <c r="AO25"/>
      <c r="AP25" s="69" t="s">
        <v>30</v>
      </c>
      <c r="AQ25" s="70" t="s">
        <v>20</v>
      </c>
      <c r="AR25" s="71" t="s">
        <v>21</v>
      </c>
      <c r="AS25" s="71" t="s">
        <v>22</v>
      </c>
      <c r="AT25" s="72" t="s">
        <v>23</v>
      </c>
      <c r="AU25" s="73" t="s">
        <v>4</v>
      </c>
      <c r="AV25" s="73" t="s">
        <v>5</v>
      </c>
      <c r="AW25"/>
      <c r="AX25" s="552"/>
      <c r="AY25" s="67"/>
      <c r="AZ25" s="67"/>
      <c r="BA25" s="67"/>
      <c r="BB25" s="67"/>
      <c r="BC25" s="67"/>
      <c r="BD25" s="67"/>
      <c r="BE25"/>
      <c r="BF25" s="69" t="s">
        <v>30</v>
      </c>
      <c r="BG25" s="70" t="s">
        <v>20</v>
      </c>
      <c r="BH25" s="71" t="s">
        <v>21</v>
      </c>
      <c r="BI25" s="71" t="s">
        <v>22</v>
      </c>
      <c r="BJ25" s="72" t="s">
        <v>23</v>
      </c>
      <c r="BK25" s="73" t="s">
        <v>4</v>
      </c>
      <c r="BL25" s="73" t="s">
        <v>5</v>
      </c>
      <c r="BM25"/>
      <c r="BN25" s="69" t="s">
        <v>30</v>
      </c>
      <c r="BO25" s="70" t="s">
        <v>20</v>
      </c>
      <c r="BP25" s="71" t="s">
        <v>21</v>
      </c>
      <c r="BQ25" s="71" t="s">
        <v>328</v>
      </c>
      <c r="BR25" s="72" t="s">
        <v>23</v>
      </c>
      <c r="BS25" s="73" t="s">
        <v>4</v>
      </c>
      <c r="BT25" s="73" t="s">
        <v>5</v>
      </c>
      <c r="BU25" s="21"/>
      <c r="BV25" s="400" t="s">
        <v>30</v>
      </c>
      <c r="BW25" s="411" t="s">
        <v>20</v>
      </c>
      <c r="BX25" s="411" t="s">
        <v>21</v>
      </c>
      <c r="BY25" s="411" t="s">
        <v>22</v>
      </c>
      <c r="BZ25" s="411" t="s">
        <v>23</v>
      </c>
      <c r="CA25" s="411" t="s">
        <v>4</v>
      </c>
      <c r="CB25" s="411" t="s">
        <v>5</v>
      </c>
      <c r="CC25" s="21"/>
      <c r="CD25" s="69" t="s">
        <v>30</v>
      </c>
      <c r="CE25" s="70" t="s">
        <v>20</v>
      </c>
      <c r="CF25" s="71" t="s">
        <v>21</v>
      </c>
      <c r="CG25" s="71" t="s">
        <v>22</v>
      </c>
      <c r="CH25" s="72" t="s">
        <v>23</v>
      </c>
      <c r="CI25" s="73" t="s">
        <v>4</v>
      </c>
      <c r="CJ25" s="73" t="s">
        <v>5</v>
      </c>
      <c r="CK25" s="21"/>
      <c r="CL25" s="70" t="s">
        <v>20</v>
      </c>
      <c r="CM25" s="71" t="s">
        <v>21</v>
      </c>
      <c r="CN25" s="71" t="s">
        <v>22</v>
      </c>
      <c r="CO25" s="72" t="s">
        <v>23</v>
      </c>
      <c r="CP25" s="73" t="s">
        <v>4</v>
      </c>
      <c r="CQ25" s="73" t="s">
        <v>5</v>
      </c>
      <c r="CR25" s="21"/>
      <c r="CS25" s="70" t="s">
        <v>20</v>
      </c>
      <c r="CT25" s="71" t="s">
        <v>21</v>
      </c>
      <c r="CU25" s="71" t="s">
        <v>22</v>
      </c>
      <c r="CV25" s="72" t="s">
        <v>23</v>
      </c>
      <c r="CW25" s="73" t="s">
        <v>4</v>
      </c>
      <c r="CX25" s="73" t="s">
        <v>5</v>
      </c>
      <c r="CY25" s="21"/>
      <c r="CZ25" s="70" t="s">
        <v>20</v>
      </c>
      <c r="DA25" s="71" t="s">
        <v>21</v>
      </c>
      <c r="DB25" s="71" t="s">
        <v>22</v>
      </c>
      <c r="DC25" s="72" t="s">
        <v>23</v>
      </c>
      <c r="DD25" s="73" t="s">
        <v>4</v>
      </c>
      <c r="DE25" s="73" t="s">
        <v>5</v>
      </c>
      <c r="DF25" s="21"/>
      <c r="DG25" s="70" t="s">
        <v>20</v>
      </c>
      <c r="DH25" s="71" t="s">
        <v>21</v>
      </c>
      <c r="DI25" s="71" t="s">
        <v>22</v>
      </c>
      <c r="DJ25" s="72" t="s">
        <v>23</v>
      </c>
      <c r="DK25" s="73" t="s">
        <v>4</v>
      </c>
      <c r="DL25" s="73" t="s">
        <v>5</v>
      </c>
      <c r="DM25" s="21"/>
      <c r="DN25" s="70" t="s">
        <v>20</v>
      </c>
      <c r="DO25" s="71" t="s">
        <v>21</v>
      </c>
      <c r="DP25" s="71" t="s">
        <v>22</v>
      </c>
      <c r="DQ25" s="72" t="s">
        <v>23</v>
      </c>
      <c r="DR25" s="73" t="s">
        <v>4</v>
      </c>
      <c r="DS25" s="73" t="s">
        <v>5</v>
      </c>
    </row>
    <row r="26" spans="2:124" s="66" customFormat="1" ht="6" customHeight="1">
      <c r="B26" s="65"/>
      <c r="J26" s="65"/>
      <c r="K26" s="496"/>
      <c r="L26" s="496"/>
      <c r="M26" s="496"/>
      <c r="N26" s="496"/>
      <c r="O26" s="496"/>
      <c r="P26" s="496"/>
      <c r="Q26" s="450"/>
      <c r="R26" s="65"/>
      <c r="Y26"/>
      <c r="Z26" s="65"/>
      <c r="AA26" s="496"/>
      <c r="AB26" s="496"/>
      <c r="AC26" s="496"/>
      <c r="AD26" s="496"/>
      <c r="AE26" s="496"/>
      <c r="AF26" s="496"/>
      <c r="AG26" s="450"/>
      <c r="AH26" s="65"/>
      <c r="AI26" s="496"/>
      <c r="AJ26" s="496"/>
      <c r="AK26" s="496"/>
      <c r="AL26" s="496"/>
      <c r="AM26" s="496"/>
      <c r="AN26" s="496"/>
      <c r="AO26"/>
      <c r="AP26" s="65"/>
      <c r="AW26"/>
      <c r="AX26" s="543"/>
      <c r="AY26" s="549"/>
      <c r="AZ26" s="549"/>
      <c r="BA26" s="549"/>
      <c r="BB26" s="549"/>
      <c r="BC26" s="549"/>
      <c r="BD26" s="549"/>
      <c r="BE26"/>
      <c r="BF26" s="65"/>
      <c r="BM26"/>
      <c r="BN26" s="65"/>
      <c r="BU26" s="25"/>
      <c r="BV26" s="401"/>
      <c r="BW26" s="402"/>
      <c r="BX26" s="402"/>
      <c r="BY26" s="402"/>
      <c r="BZ26" s="402"/>
      <c r="CA26" s="402"/>
      <c r="CB26" s="402"/>
      <c r="CC26" s="25"/>
      <c r="CD26" s="65"/>
      <c r="CK26" s="25"/>
      <c r="CR26" s="25"/>
      <c r="CY26" s="25"/>
      <c r="CZ26" s="364"/>
      <c r="DA26" s="364"/>
      <c r="DB26" s="364"/>
      <c r="DF26" s="25"/>
      <c r="DG26" s="364"/>
      <c r="DH26" s="364"/>
      <c r="DI26" s="364"/>
      <c r="DJ26" s="364"/>
      <c r="DM26" s="25"/>
      <c r="DN26" s="364"/>
      <c r="DO26" s="364"/>
      <c r="DP26" s="364"/>
      <c r="DQ26" s="364"/>
    </row>
    <row r="27" spans="2:124" s="75" customFormat="1">
      <c r="B27" s="74" t="s">
        <v>24</v>
      </c>
      <c r="C27" s="704">
        <v>0.28999999999999998</v>
      </c>
      <c r="D27" s="705">
        <v>0.32</v>
      </c>
      <c r="E27" s="705">
        <v>0.28000000000000003</v>
      </c>
      <c r="F27" s="706"/>
      <c r="G27" s="707">
        <v>0.31</v>
      </c>
      <c r="H27" s="735"/>
      <c r="I27" s="737"/>
      <c r="J27" s="65"/>
      <c r="K27" s="496"/>
      <c r="L27" s="496"/>
      <c r="M27" s="496"/>
      <c r="N27" s="496"/>
      <c r="O27" s="496"/>
      <c r="P27" s="496"/>
      <c r="Q27" s="450"/>
      <c r="R27" s="74" t="s">
        <v>24</v>
      </c>
      <c r="S27" s="704">
        <v>-0.02</v>
      </c>
      <c r="T27" s="705">
        <v>0.03</v>
      </c>
      <c r="U27" s="705">
        <v>0.15</v>
      </c>
      <c r="V27" s="706">
        <v>0.05</v>
      </c>
      <c r="W27" s="707">
        <v>0.01</v>
      </c>
      <c r="X27" s="735">
        <v>0.05</v>
      </c>
      <c r="Y27" s="629"/>
      <c r="Z27" s="65"/>
      <c r="AA27" s="496"/>
      <c r="AB27" s="496"/>
      <c r="AC27" s="496"/>
      <c r="AD27" s="496"/>
      <c r="AE27" s="496"/>
      <c r="AF27" s="496"/>
      <c r="AG27" s="450"/>
      <c r="AH27" s="65"/>
      <c r="AI27" s="496"/>
      <c r="AJ27" s="496"/>
      <c r="AK27" s="496"/>
      <c r="AL27" s="496"/>
      <c r="AM27" s="496"/>
      <c r="AN27" s="496"/>
      <c r="AO27"/>
      <c r="AP27" s="74" t="s">
        <v>24</v>
      </c>
      <c r="AQ27" s="83">
        <v>0.08</v>
      </c>
      <c r="AR27" s="84">
        <v>0.08</v>
      </c>
      <c r="AS27" s="84">
        <v>0.05</v>
      </c>
      <c r="AT27" s="337">
        <v>0.14000000000000001</v>
      </c>
      <c r="AU27" s="505">
        <v>0.08</v>
      </c>
      <c r="AV27" s="86">
        <v>0.09</v>
      </c>
      <c r="AW27"/>
      <c r="AX27" s="549"/>
      <c r="AY27" s="553"/>
      <c r="AZ27" s="553"/>
      <c r="BA27" s="553"/>
      <c r="BB27" s="553"/>
      <c r="BC27" s="545"/>
      <c r="BD27" s="545"/>
      <c r="BE27"/>
      <c r="BF27" s="74" t="s">
        <v>24</v>
      </c>
      <c r="BG27" s="83">
        <v>0.11</v>
      </c>
      <c r="BH27" s="84">
        <v>0.04</v>
      </c>
      <c r="BI27" s="84">
        <v>0.04</v>
      </c>
      <c r="BJ27" s="337">
        <v>0.03</v>
      </c>
      <c r="BK27" s="505">
        <v>7.0000000000000007E-2</v>
      </c>
      <c r="BL27" s="86">
        <v>0.05</v>
      </c>
      <c r="BM27"/>
      <c r="BN27" s="74" t="s">
        <v>24</v>
      </c>
      <c r="BO27" s="83">
        <v>0.53</v>
      </c>
      <c r="BP27" s="84">
        <v>0.48</v>
      </c>
      <c r="BQ27" s="84">
        <v>0.44</v>
      </c>
      <c r="BR27" s="337">
        <v>0.13</v>
      </c>
      <c r="BS27" s="85">
        <v>0.5</v>
      </c>
      <c r="BT27" s="86">
        <v>0.37</v>
      </c>
      <c r="BU27" s="25"/>
      <c r="BV27" s="402" t="s">
        <v>24</v>
      </c>
      <c r="BW27" s="403"/>
      <c r="BX27" s="403"/>
      <c r="BY27" s="403"/>
      <c r="BZ27" s="403"/>
      <c r="CA27" s="404"/>
      <c r="CB27" s="404"/>
      <c r="CC27" s="25"/>
      <c r="CD27" s="74" t="s">
        <v>24</v>
      </c>
      <c r="CE27" s="83">
        <v>7.0000000000000007E-2</v>
      </c>
      <c r="CF27" s="84">
        <v>7.0000000000000007E-2</v>
      </c>
      <c r="CG27" s="84">
        <v>0.09</v>
      </c>
      <c r="CH27" s="337">
        <v>0.43</v>
      </c>
      <c r="CI27" s="85">
        <v>7.0000000000000007E-2</v>
      </c>
      <c r="CJ27" s="86">
        <v>0.17</v>
      </c>
      <c r="CK27" s="25"/>
      <c r="CL27" s="87"/>
      <c r="CM27" s="88"/>
      <c r="CN27" s="88"/>
      <c r="CO27" s="89"/>
      <c r="CP27" s="90"/>
      <c r="CQ27" s="91"/>
      <c r="CR27" s="25"/>
      <c r="CS27" s="92">
        <v>0.26442732972959854</v>
      </c>
      <c r="CT27" s="93">
        <v>0.16500000000000001</v>
      </c>
      <c r="CU27" s="93">
        <v>0.11872791519434622</v>
      </c>
      <c r="CV27" s="94">
        <v>0.04</v>
      </c>
      <c r="CW27" s="95">
        <v>0.21</v>
      </c>
      <c r="CX27" s="96">
        <v>0.14000000000000001</v>
      </c>
      <c r="CY27" s="25"/>
      <c r="CZ27" s="97">
        <v>0.17032698877501229</v>
      </c>
      <c r="DA27" s="98">
        <v>0.28999999999999998</v>
      </c>
      <c r="DB27" s="98">
        <v>0.24919743178170162</v>
      </c>
      <c r="DC27" s="371">
        <v>0.13254172015404397</v>
      </c>
      <c r="DD27" s="99">
        <v>0.23166023166023142</v>
      </c>
      <c r="DE27" s="100">
        <v>0.2</v>
      </c>
      <c r="DF27" s="25"/>
      <c r="DG27" s="101">
        <v>0.183</v>
      </c>
      <c r="DH27" s="102">
        <v>6.0999999999999999E-2</v>
      </c>
      <c r="DI27" s="102">
        <v>7.4999999999999997E-2</v>
      </c>
      <c r="DJ27" s="103">
        <v>0.112</v>
      </c>
      <c r="DK27" s="104">
        <v>0.114</v>
      </c>
      <c r="DL27" s="100">
        <v>0.104</v>
      </c>
      <c r="DM27" s="25"/>
      <c r="DN27" s="101">
        <v>0.21830985915492956</v>
      </c>
      <c r="DO27" s="102">
        <v>0.26300000000000001</v>
      </c>
      <c r="DP27" s="102">
        <v>0.316</v>
      </c>
      <c r="DQ27" s="103">
        <v>0.35499999999999998</v>
      </c>
      <c r="DR27" s="104">
        <v>0.24299999999999999</v>
      </c>
      <c r="DS27" s="100">
        <v>0.29399999999999998</v>
      </c>
    </row>
    <row r="28" spans="2:124" s="66" customFormat="1" ht="6" customHeight="1">
      <c r="B28" s="65"/>
      <c r="C28" s="615"/>
      <c r="D28" s="616"/>
      <c r="E28" s="616"/>
      <c r="F28" s="615"/>
      <c r="G28" s="617"/>
      <c r="H28" s="618"/>
      <c r="J28" s="65"/>
      <c r="K28" s="496"/>
      <c r="L28" s="496"/>
      <c r="M28" s="496"/>
      <c r="N28" s="496"/>
      <c r="O28" s="496"/>
      <c r="P28" s="496"/>
      <c r="Q28" s="450"/>
      <c r="R28" s="65"/>
      <c r="S28" s="615"/>
      <c r="T28" s="616"/>
      <c r="U28" s="616"/>
      <c r="V28" s="615"/>
      <c r="W28" s="617"/>
      <c r="X28" s="618"/>
      <c r="Y28"/>
      <c r="Z28" s="65"/>
      <c r="AA28" s="496"/>
      <c r="AB28" s="496"/>
      <c r="AC28" s="496"/>
      <c r="AD28" s="496"/>
      <c r="AE28" s="496"/>
      <c r="AF28" s="496"/>
      <c r="AG28" s="450"/>
      <c r="AH28" s="65"/>
      <c r="AI28" s="496"/>
      <c r="AJ28" s="496"/>
      <c r="AK28" s="496"/>
      <c r="AL28" s="496"/>
      <c r="AM28" s="496"/>
      <c r="AN28" s="496"/>
      <c r="AO28"/>
      <c r="AP28" s="65"/>
      <c r="AQ28" s="75"/>
      <c r="AT28" s="75"/>
      <c r="AU28" s="531"/>
      <c r="AV28" s="532"/>
      <c r="AW28"/>
      <c r="AX28" s="543"/>
      <c r="AY28" s="549"/>
      <c r="AZ28" s="549"/>
      <c r="BA28" s="549"/>
      <c r="BB28" s="549"/>
      <c r="BC28" s="549"/>
      <c r="BD28" s="549"/>
      <c r="BE28"/>
      <c r="BF28" s="65"/>
      <c r="BJ28" s="75"/>
      <c r="BK28" s="531"/>
      <c r="BL28" s="532"/>
      <c r="BM28"/>
      <c r="BN28" s="65"/>
      <c r="BQ28" s="84"/>
      <c r="BS28" s="364"/>
      <c r="BT28" s="364"/>
      <c r="BU28" s="25"/>
      <c r="BV28" s="401"/>
      <c r="BW28" s="402"/>
      <c r="BX28" s="402"/>
      <c r="BY28" s="402"/>
      <c r="BZ28" s="402"/>
      <c r="CA28" s="402"/>
      <c r="CB28" s="402"/>
      <c r="CC28" s="25"/>
      <c r="CD28" s="65"/>
      <c r="CI28" s="364"/>
      <c r="CJ28" s="364"/>
      <c r="CK28" s="25"/>
      <c r="CR28" s="25"/>
      <c r="CY28" s="25"/>
      <c r="DF28" s="25"/>
      <c r="DK28" s="364"/>
      <c r="DL28" s="364"/>
      <c r="DM28" s="25"/>
    </row>
    <row r="29" spans="2:124" s="77" customFormat="1">
      <c r="B29" s="584" t="s">
        <v>364</v>
      </c>
      <c r="C29" s="708">
        <v>0.14000000000000001</v>
      </c>
      <c r="D29" s="709">
        <v>0.21</v>
      </c>
      <c r="E29" s="709">
        <v>0.11</v>
      </c>
      <c r="F29" s="710"/>
      <c r="G29" s="711">
        <v>0.18</v>
      </c>
      <c r="H29" s="736"/>
      <c r="I29" s="738"/>
      <c r="J29" s="65"/>
      <c r="K29" s="496"/>
      <c r="L29" s="496"/>
      <c r="M29" s="496"/>
      <c r="N29" s="496"/>
      <c r="O29" s="496"/>
      <c r="P29" s="496"/>
      <c r="Q29" s="450"/>
      <c r="R29" s="584" t="s">
        <v>364</v>
      </c>
      <c r="S29" s="708">
        <v>-0.2</v>
      </c>
      <c r="T29" s="709">
        <v>-0.1</v>
      </c>
      <c r="U29" s="709">
        <v>0.01</v>
      </c>
      <c r="V29" s="710">
        <v>-0.01</v>
      </c>
      <c r="W29" s="711">
        <v>-0.15</v>
      </c>
      <c r="X29" s="736">
        <v>-0.08</v>
      </c>
      <c r="Y29" s="629"/>
      <c r="Z29" s="65"/>
      <c r="AA29" s="496"/>
      <c r="AB29" s="496"/>
      <c r="AC29" s="496"/>
      <c r="AD29" s="496"/>
      <c r="AE29" s="496"/>
      <c r="AF29" s="496"/>
      <c r="AG29" s="450"/>
      <c r="AH29" s="65"/>
      <c r="AI29" s="496"/>
      <c r="AJ29" s="496"/>
      <c r="AK29" s="496"/>
      <c r="AL29" s="496"/>
      <c r="AM29" s="496"/>
      <c r="AN29" s="496"/>
      <c r="AO29"/>
      <c r="AP29" s="76" t="s">
        <v>287</v>
      </c>
      <c r="AQ29" s="105">
        <v>0.08</v>
      </c>
      <c r="AR29" s="106">
        <v>0.05</v>
      </c>
      <c r="AS29" s="106">
        <v>0.05</v>
      </c>
      <c r="AT29" s="106">
        <v>0.11</v>
      </c>
      <c r="AU29" s="506">
        <v>0.06</v>
      </c>
      <c r="AV29" s="109">
        <v>7.0000000000000007E-2</v>
      </c>
      <c r="AW29"/>
      <c r="AX29" s="78"/>
      <c r="AY29" s="120"/>
      <c r="AZ29" s="120"/>
      <c r="BA29" s="120"/>
      <c r="BB29" s="120"/>
      <c r="BC29" s="554"/>
      <c r="BD29" s="550"/>
      <c r="BE29"/>
      <c r="BF29" s="76" t="s">
        <v>287</v>
      </c>
      <c r="BG29" s="105">
        <v>0.15</v>
      </c>
      <c r="BH29" s="106">
        <v>0.09</v>
      </c>
      <c r="BI29" s="106">
        <v>0.17</v>
      </c>
      <c r="BJ29" s="106">
        <v>0.03</v>
      </c>
      <c r="BK29" s="506">
        <v>0.11</v>
      </c>
      <c r="BL29" s="109">
        <v>0.11</v>
      </c>
      <c r="BM29"/>
      <c r="BN29" s="76" t="s">
        <v>287</v>
      </c>
      <c r="BO29" s="105">
        <v>0</v>
      </c>
      <c r="BP29" s="106">
        <v>0.09</v>
      </c>
      <c r="BQ29" s="106">
        <v>0.05</v>
      </c>
      <c r="BR29" s="106">
        <v>0.06</v>
      </c>
      <c r="BS29" s="108">
        <v>0.05</v>
      </c>
      <c r="BT29" s="109">
        <v>0.05</v>
      </c>
      <c r="BU29" s="21"/>
      <c r="BV29" s="405" t="s">
        <v>287</v>
      </c>
      <c r="BW29" s="406"/>
      <c r="BX29" s="406"/>
      <c r="BY29" s="406"/>
      <c r="BZ29" s="406"/>
      <c r="CA29" s="407"/>
      <c r="CB29" s="407"/>
      <c r="CC29" s="21"/>
      <c r="CD29" s="76" t="s">
        <v>25</v>
      </c>
      <c r="CE29" s="105">
        <v>0</v>
      </c>
      <c r="CF29" s="106" t="s">
        <v>245</v>
      </c>
      <c r="CG29" s="106" t="s">
        <v>246</v>
      </c>
      <c r="CH29" s="107" t="s">
        <v>268</v>
      </c>
      <c r="CI29" s="108" t="s">
        <v>247</v>
      </c>
      <c r="CJ29" s="109" t="s">
        <v>247</v>
      </c>
      <c r="CK29" s="21"/>
      <c r="CL29" s="110"/>
      <c r="CM29" s="111"/>
      <c r="CN29" s="111"/>
      <c r="CO29" s="112"/>
      <c r="CP29" s="367"/>
      <c r="CQ29" s="368"/>
      <c r="CR29" s="21"/>
      <c r="CS29" s="105">
        <v>0.15504375651641081</v>
      </c>
      <c r="CT29" s="106">
        <v>0.13700000000000001</v>
      </c>
      <c r="CU29" s="106">
        <v>0.14304865977131528</v>
      </c>
      <c r="CV29" s="107">
        <v>0.23</v>
      </c>
      <c r="CW29" s="108">
        <v>0.14654530744336569</v>
      </c>
      <c r="CX29" s="109">
        <v>0.17</v>
      </c>
      <c r="CY29" s="21"/>
      <c r="CZ29" s="105">
        <v>0.16</v>
      </c>
      <c r="DA29" s="106">
        <v>0.152</v>
      </c>
      <c r="DB29" s="106">
        <v>0.19</v>
      </c>
      <c r="DC29" s="107">
        <v>-0.01</v>
      </c>
      <c r="DD29" s="369">
        <v>0.12722298221614214</v>
      </c>
      <c r="DE29" s="370">
        <v>0.12</v>
      </c>
      <c r="DF29" s="21"/>
      <c r="DG29" s="115">
        <v>0.16200000000000001</v>
      </c>
      <c r="DH29" s="116">
        <v>5.3999999999999999E-2</v>
      </c>
      <c r="DI29" s="116">
        <v>0.11</v>
      </c>
      <c r="DJ29" s="117">
        <v>6.3E-2</v>
      </c>
      <c r="DK29" s="118">
        <v>0.10199999999999999</v>
      </c>
      <c r="DL29" s="109">
        <v>9.1999999999999998E-2</v>
      </c>
      <c r="DM29" s="21"/>
      <c r="DN29" s="115">
        <v>0.33846153846153848</v>
      </c>
      <c r="DO29" s="116">
        <v>0.502</v>
      </c>
      <c r="DP29" s="116">
        <v>0.51500000000000001</v>
      </c>
      <c r="DQ29" s="116">
        <v>0.36899999999999999</v>
      </c>
      <c r="DR29" s="373">
        <v>0.40100000000000002</v>
      </c>
      <c r="DS29" s="374">
        <v>0.42199999999999999</v>
      </c>
    </row>
    <row r="30" spans="2:124" s="77" customFormat="1">
      <c r="B30" s="78" t="s">
        <v>116</v>
      </c>
      <c r="C30" s="620">
        <v>-0.04</v>
      </c>
      <c r="D30" s="621">
        <v>0.01</v>
      </c>
      <c r="E30" s="621">
        <v>-0.09</v>
      </c>
      <c r="F30" s="622"/>
      <c r="G30" s="623">
        <v>-0.01</v>
      </c>
      <c r="H30" s="619"/>
      <c r="I30" s="738"/>
      <c r="J30" s="65"/>
      <c r="K30" s="496"/>
      <c r="L30" s="496"/>
      <c r="M30" s="496"/>
      <c r="N30" s="496"/>
      <c r="O30" s="496"/>
      <c r="P30" s="496"/>
      <c r="Q30" s="450"/>
      <c r="R30" s="78" t="s">
        <v>116</v>
      </c>
      <c r="S30" s="620">
        <v>-0.2</v>
      </c>
      <c r="T30" s="621">
        <v>-0.13</v>
      </c>
      <c r="U30" s="621">
        <v>-0.18</v>
      </c>
      <c r="V30" s="622">
        <v>-0.21</v>
      </c>
      <c r="W30" s="623">
        <v>-0.16</v>
      </c>
      <c r="X30" s="619">
        <v>-0.18</v>
      </c>
      <c r="Y30" s="629"/>
      <c r="Z30" s="65"/>
      <c r="AA30" s="496"/>
      <c r="AB30" s="496"/>
      <c r="AC30" s="496"/>
      <c r="AD30" s="496"/>
      <c r="AE30" s="496"/>
      <c r="AF30" s="496"/>
      <c r="AG30" s="450"/>
      <c r="AH30" s="65"/>
      <c r="AI30" s="496"/>
      <c r="AJ30" s="496"/>
      <c r="AK30" s="496"/>
      <c r="AL30" s="496"/>
      <c r="AM30" s="496"/>
      <c r="AN30" s="496"/>
      <c r="AO30"/>
      <c r="AP30" s="78" t="s">
        <v>26</v>
      </c>
      <c r="AQ30" s="119">
        <v>-0.02</v>
      </c>
      <c r="AR30" s="120">
        <v>0.05</v>
      </c>
      <c r="AS30" s="120">
        <v>0.08</v>
      </c>
      <c r="AT30" s="120">
        <v>0.2</v>
      </c>
      <c r="AU30" s="507">
        <v>0.01</v>
      </c>
      <c r="AV30" s="109">
        <v>0.08</v>
      </c>
      <c r="AW30"/>
      <c r="AX30" s="78"/>
      <c r="AY30" s="120"/>
      <c r="AZ30" s="120"/>
      <c r="BA30" s="120"/>
      <c r="BB30" s="120"/>
      <c r="BC30" s="554"/>
      <c r="BD30" s="550"/>
      <c r="BE30"/>
      <c r="BF30" s="78" t="s">
        <v>26</v>
      </c>
      <c r="BG30" s="119">
        <v>-0.18</v>
      </c>
      <c r="BH30" s="120">
        <v>-0.37</v>
      </c>
      <c r="BI30" s="120">
        <v>-0.2</v>
      </c>
      <c r="BJ30" s="120">
        <v>-0.22</v>
      </c>
      <c r="BK30" s="507">
        <v>-0.28000000000000003</v>
      </c>
      <c r="BL30" s="109">
        <v>-0.25</v>
      </c>
      <c r="BM30"/>
      <c r="BN30" s="78" t="s">
        <v>26</v>
      </c>
      <c r="BO30" s="119">
        <v>0.22</v>
      </c>
      <c r="BP30" s="120">
        <v>0.33</v>
      </c>
      <c r="BQ30" s="120">
        <v>0.1</v>
      </c>
      <c r="BR30" s="120">
        <v>-0.11</v>
      </c>
      <c r="BS30" s="108">
        <v>0.27</v>
      </c>
      <c r="BT30" s="109">
        <v>0.11</v>
      </c>
      <c r="BU30" s="25"/>
      <c r="BV30" s="405" t="s">
        <v>26</v>
      </c>
      <c r="BW30" s="406"/>
      <c r="BX30" s="406"/>
      <c r="BY30" s="406"/>
      <c r="BZ30" s="406"/>
      <c r="CA30" s="407"/>
      <c r="CB30" s="407"/>
      <c r="CC30" s="25"/>
      <c r="CD30" s="78" t="s">
        <v>26</v>
      </c>
      <c r="CE30" s="119">
        <v>-0.06</v>
      </c>
      <c r="CF30" s="120">
        <v>-0.08</v>
      </c>
      <c r="CG30" s="120">
        <v>0</v>
      </c>
      <c r="CH30" s="121">
        <v>0.65</v>
      </c>
      <c r="CI30" s="108">
        <v>-0.08</v>
      </c>
      <c r="CJ30" s="109">
        <v>0.08</v>
      </c>
      <c r="CK30" s="25"/>
      <c r="CL30" s="122"/>
      <c r="CM30" s="123"/>
      <c r="CN30" s="123"/>
      <c r="CO30" s="124"/>
      <c r="CP30" s="113"/>
      <c r="CQ30" s="114"/>
      <c r="CR30" s="25"/>
      <c r="CS30" s="119">
        <v>0.09</v>
      </c>
      <c r="CT30" s="120">
        <v>0.11700000000000001</v>
      </c>
      <c r="CU30" s="120">
        <v>-5.1630843228618627E-2</v>
      </c>
      <c r="CV30" s="121">
        <v>-0.44</v>
      </c>
      <c r="CW30" s="108">
        <v>0.11227571115973742</v>
      </c>
      <c r="CX30" s="109">
        <v>-0.1</v>
      </c>
      <c r="CY30" s="25"/>
      <c r="CZ30" s="119">
        <v>0.14285714285714279</v>
      </c>
      <c r="DA30" s="120">
        <v>0.185</v>
      </c>
      <c r="DB30" s="120">
        <v>0.3141728395061727</v>
      </c>
      <c r="DC30" s="121">
        <v>0.22191528545119699</v>
      </c>
      <c r="DD30" s="108">
        <v>0.16433121019108277</v>
      </c>
      <c r="DE30" s="109">
        <v>0.21739180611656073</v>
      </c>
      <c r="DF30" s="25"/>
      <c r="DG30" s="125">
        <v>1.65</v>
      </c>
      <c r="DH30" s="126">
        <v>-5.3999999999999999E-2</v>
      </c>
      <c r="DI30" s="126">
        <v>-7.5999999999999998E-2</v>
      </c>
      <c r="DJ30" s="127">
        <v>0.115</v>
      </c>
      <c r="DK30" s="118">
        <v>0.128</v>
      </c>
      <c r="DL30" s="109">
        <v>6.9000000000000006E-2</v>
      </c>
      <c r="DM30" s="25"/>
      <c r="DN30" s="125">
        <v>5.0583657587548667E-2</v>
      </c>
      <c r="DO30" s="126">
        <v>0.36299999999999999</v>
      </c>
      <c r="DP30" s="126">
        <v>0.27800000000000002</v>
      </c>
      <c r="DQ30" s="126">
        <v>0.247</v>
      </c>
      <c r="DR30" s="375">
        <v>0.22700000000000001</v>
      </c>
      <c r="DS30" s="376">
        <v>0.246</v>
      </c>
    </row>
    <row r="31" spans="2:124" s="77" customFormat="1">
      <c r="B31" s="78" t="s">
        <v>26</v>
      </c>
      <c r="C31" s="620">
        <v>0.92</v>
      </c>
      <c r="D31" s="621">
        <v>1.06</v>
      </c>
      <c r="E31" s="621">
        <v>0.67</v>
      </c>
      <c r="F31" s="622"/>
      <c r="G31" s="623">
        <v>0.99</v>
      </c>
      <c r="H31" s="619"/>
      <c r="I31" s="738"/>
      <c r="J31" s="65"/>
      <c r="K31" s="496"/>
      <c r="L31" s="496"/>
      <c r="M31" s="496"/>
      <c r="N31" s="496"/>
      <c r="O31" s="496"/>
      <c r="P31" s="496"/>
      <c r="Q31" s="450"/>
      <c r="R31" s="78" t="s">
        <v>26</v>
      </c>
      <c r="S31" s="620">
        <v>-0.16</v>
      </c>
      <c r="T31" s="621">
        <v>0.03</v>
      </c>
      <c r="U31" s="621">
        <v>0.31</v>
      </c>
      <c r="V31" s="622">
        <v>0.43</v>
      </c>
      <c r="W31" s="623">
        <v>-7.0000000000000007E-2</v>
      </c>
      <c r="X31" s="619">
        <v>0.17</v>
      </c>
      <c r="Y31" s="629"/>
      <c r="Z31" s="65"/>
      <c r="AA31" s="496"/>
      <c r="AB31" s="496"/>
      <c r="AC31" s="496"/>
      <c r="AD31" s="496"/>
      <c r="AE31" s="496"/>
      <c r="AF31" s="496"/>
      <c r="AG31" s="450"/>
      <c r="AH31" s="65"/>
      <c r="AI31" s="496"/>
      <c r="AJ31" s="496"/>
      <c r="AK31" s="496"/>
      <c r="AL31" s="496"/>
      <c r="AM31" s="496"/>
      <c r="AN31" s="496"/>
      <c r="AO31"/>
      <c r="AP31" s="78" t="s">
        <v>307</v>
      </c>
      <c r="AQ31" s="119">
        <v>0.26</v>
      </c>
      <c r="AR31" s="120">
        <v>0.05</v>
      </c>
      <c r="AS31" s="120">
        <v>0.03</v>
      </c>
      <c r="AT31" s="120">
        <v>-0.03</v>
      </c>
      <c r="AU31" s="507">
        <v>0.15</v>
      </c>
      <c r="AV31" s="109">
        <v>7.0000000000000007E-2</v>
      </c>
      <c r="AW31"/>
      <c r="AX31" s="78"/>
      <c r="AY31" s="120"/>
      <c r="AZ31" s="120"/>
      <c r="BA31" s="120"/>
      <c r="BB31" s="120"/>
      <c r="BC31" s="554"/>
      <c r="BD31" s="550"/>
      <c r="BE31"/>
      <c r="BF31" s="78" t="s">
        <v>307</v>
      </c>
      <c r="BG31" s="119">
        <v>0.3</v>
      </c>
      <c r="BH31" s="120">
        <v>0.2</v>
      </c>
      <c r="BI31" s="120">
        <v>7.0000000000000007E-2</v>
      </c>
      <c r="BJ31" s="120">
        <v>0.26</v>
      </c>
      <c r="BK31" s="507">
        <v>0.25</v>
      </c>
      <c r="BL31" s="109">
        <v>0.21</v>
      </c>
      <c r="BM31"/>
      <c r="BN31" s="78" t="s">
        <v>307</v>
      </c>
      <c r="BO31" s="119">
        <v>0.55000000000000004</v>
      </c>
      <c r="BP31" s="120">
        <v>0.28999999999999998</v>
      </c>
      <c r="BQ31" s="120">
        <v>0.32</v>
      </c>
      <c r="BR31" s="120">
        <v>0.25</v>
      </c>
      <c r="BS31" s="108">
        <v>0.4</v>
      </c>
      <c r="BT31" s="109">
        <v>0.34</v>
      </c>
      <c r="BU31" s="48"/>
      <c r="BV31" s="405" t="s">
        <v>307</v>
      </c>
      <c r="BW31" s="516"/>
      <c r="BX31" s="517"/>
      <c r="BY31" s="406"/>
      <c r="BZ31" s="406"/>
      <c r="CA31" s="407"/>
      <c r="CB31" s="407"/>
      <c r="CC31" s="48"/>
      <c r="CD31" s="78" t="s">
        <v>27</v>
      </c>
      <c r="CE31" s="119">
        <v>0.23</v>
      </c>
      <c r="CF31" s="120">
        <v>0.19</v>
      </c>
      <c r="CG31" s="120">
        <v>0.16</v>
      </c>
      <c r="CH31" s="121">
        <v>0.24</v>
      </c>
      <c r="CI31" s="108">
        <v>0.21</v>
      </c>
      <c r="CJ31" s="109">
        <v>0.21</v>
      </c>
      <c r="CK31" s="48"/>
      <c r="CL31" s="122"/>
      <c r="CM31" s="123"/>
      <c r="CN31" s="123"/>
      <c r="CO31" s="124"/>
      <c r="CP31" s="113"/>
      <c r="CQ31" s="114"/>
      <c r="CR31" s="48"/>
      <c r="CS31" s="119">
        <v>0.80524594315414622</v>
      </c>
      <c r="CT31" s="120">
        <v>0.14399999999999999</v>
      </c>
      <c r="CU31" s="120">
        <v>0.19537574425724538</v>
      </c>
      <c r="CV31" s="121">
        <v>-7.0000000000000007E-2</v>
      </c>
      <c r="CW31" s="108">
        <v>0.35815920398009937</v>
      </c>
      <c r="CX31" s="109">
        <v>0.17</v>
      </c>
      <c r="CY31" s="48"/>
      <c r="CZ31" s="119">
        <v>-0.2655367231638418</v>
      </c>
      <c r="DA31" s="120">
        <v>0.63900000000000001</v>
      </c>
      <c r="DB31" s="120">
        <v>0.17789823008849548</v>
      </c>
      <c r="DC31" s="121">
        <v>0.35214814814814832</v>
      </c>
      <c r="DD31" s="108">
        <v>0.17201166180758043</v>
      </c>
      <c r="DE31" s="109">
        <v>0.23156734207389773</v>
      </c>
      <c r="DF31" s="48"/>
      <c r="DG31" s="125">
        <v>0.40799999999999997</v>
      </c>
      <c r="DH31" s="126">
        <v>0.48699999999999999</v>
      </c>
      <c r="DI31" s="126">
        <v>0.26600000000000001</v>
      </c>
      <c r="DJ31" s="127">
        <v>8.4000000000000005E-2</v>
      </c>
      <c r="DK31" s="118">
        <v>0.91900000000000004</v>
      </c>
      <c r="DL31" s="109">
        <v>0.30199999999999999</v>
      </c>
      <c r="DM31" s="48"/>
      <c r="DN31" s="125">
        <v>0.47619047619047616</v>
      </c>
      <c r="DO31" s="126">
        <v>0.28699999999999998</v>
      </c>
      <c r="DP31" s="126">
        <v>1.0940000000000001</v>
      </c>
      <c r="DQ31" s="126">
        <v>0.92800000000000005</v>
      </c>
      <c r="DR31" s="375">
        <v>0.29699999999999999</v>
      </c>
      <c r="DS31" s="376">
        <v>0.71699999999999997</v>
      </c>
    </row>
    <row r="32" spans="2:124" s="77" customFormat="1">
      <c r="B32" s="78" t="s">
        <v>28</v>
      </c>
      <c r="C32" s="620">
        <v>0.02</v>
      </c>
      <c r="D32" s="621">
        <v>-0.08</v>
      </c>
      <c r="E32" s="621">
        <v>0.32</v>
      </c>
      <c r="F32" s="622"/>
      <c r="G32" s="623">
        <v>-0.04</v>
      </c>
      <c r="H32" s="619"/>
      <c r="I32" s="738"/>
      <c r="J32" s="65"/>
      <c r="K32" s="496"/>
      <c r="L32" s="496"/>
      <c r="M32" s="496"/>
      <c r="N32" s="496"/>
      <c r="O32" s="496"/>
      <c r="P32" s="496"/>
      <c r="Q32" s="450"/>
      <c r="R32" s="78" t="s">
        <v>28</v>
      </c>
      <c r="S32" s="620">
        <v>-0.18</v>
      </c>
      <c r="T32" s="621">
        <v>-0.15</v>
      </c>
      <c r="U32" s="621">
        <v>-7.0000000000000007E-2</v>
      </c>
      <c r="V32" s="622">
        <v>-0.12</v>
      </c>
      <c r="W32" s="623">
        <v>-0.17</v>
      </c>
      <c r="X32" s="619">
        <v>-0.13</v>
      </c>
      <c r="Y32" s="629"/>
      <c r="Z32" s="65"/>
      <c r="AA32" s="496"/>
      <c r="AB32" s="496"/>
      <c r="AC32" s="496"/>
      <c r="AD32" s="496"/>
      <c r="AE32" s="496"/>
      <c r="AF32" s="496"/>
      <c r="AG32" s="450"/>
      <c r="AH32" s="65"/>
      <c r="AI32" s="496"/>
      <c r="AJ32" s="496"/>
      <c r="AK32" s="496"/>
      <c r="AL32" s="496"/>
      <c r="AM32" s="496"/>
      <c r="AN32" s="496"/>
      <c r="AO32"/>
      <c r="AP32" s="78" t="s">
        <v>28</v>
      </c>
      <c r="AQ32" s="119">
        <v>-0.3</v>
      </c>
      <c r="AR32" s="120">
        <v>0.03</v>
      </c>
      <c r="AS32" s="120">
        <v>-0.09</v>
      </c>
      <c r="AT32" s="120">
        <v>0.08</v>
      </c>
      <c r="AU32" s="507">
        <v>-0.14000000000000001</v>
      </c>
      <c r="AV32" s="109">
        <v>-7.0000000000000007E-2</v>
      </c>
      <c r="AW32"/>
      <c r="AX32" s="78"/>
      <c r="AY32" s="120"/>
      <c r="AZ32" s="120"/>
      <c r="BA32" s="120"/>
      <c r="BB32" s="120"/>
      <c r="BC32" s="554"/>
      <c r="BD32" s="550"/>
      <c r="BE32"/>
      <c r="BF32" s="78" t="s">
        <v>28</v>
      </c>
      <c r="BG32" s="119">
        <v>0.17</v>
      </c>
      <c r="BH32" s="120">
        <v>7.0000000000000007E-2</v>
      </c>
      <c r="BI32" s="120">
        <v>-0.32</v>
      </c>
      <c r="BJ32" s="120">
        <v>-0.32</v>
      </c>
      <c r="BK32" s="507">
        <v>0.12</v>
      </c>
      <c r="BL32" s="109">
        <v>-0.13</v>
      </c>
      <c r="BM32"/>
      <c r="BN32" s="78" t="s">
        <v>28</v>
      </c>
      <c r="BO32" s="119">
        <v>0.91</v>
      </c>
      <c r="BP32" s="120">
        <v>0.5</v>
      </c>
      <c r="BQ32" s="120">
        <v>0.72</v>
      </c>
      <c r="BR32" s="120">
        <v>0.7</v>
      </c>
      <c r="BS32" s="108">
        <v>0.67</v>
      </c>
      <c r="BT32" s="109">
        <v>0.69</v>
      </c>
      <c r="BU32" s="21"/>
      <c r="BV32" s="405" t="s">
        <v>28</v>
      </c>
      <c r="BW32" s="516"/>
      <c r="BX32" s="517"/>
      <c r="BY32" s="406"/>
      <c r="BZ32" s="406"/>
      <c r="CA32" s="407"/>
      <c r="CB32" s="407"/>
      <c r="CC32" s="21"/>
      <c r="CD32" s="78" t="s">
        <v>28</v>
      </c>
      <c r="CE32" s="119">
        <v>0.48</v>
      </c>
      <c r="CF32" s="120">
        <v>0.43</v>
      </c>
      <c r="CG32" s="120">
        <v>0.65</v>
      </c>
      <c r="CH32" s="121">
        <v>0.24</v>
      </c>
      <c r="CI32" s="108">
        <v>0.45</v>
      </c>
      <c r="CJ32" s="109">
        <v>0.43</v>
      </c>
      <c r="CK32" s="21"/>
      <c r="CL32" s="122"/>
      <c r="CM32" s="123"/>
      <c r="CN32" s="123"/>
      <c r="CO32" s="124"/>
      <c r="CP32" s="113"/>
      <c r="CQ32" s="114"/>
      <c r="CR32" s="21"/>
      <c r="CS32" s="119">
        <v>0.31</v>
      </c>
      <c r="CT32" s="120">
        <v>0.46600000000000003</v>
      </c>
      <c r="CU32" s="120">
        <v>0.31049432566838098</v>
      </c>
      <c r="CV32" s="121">
        <v>0.37</v>
      </c>
      <c r="CW32" s="108">
        <v>0.39081743869209795</v>
      </c>
      <c r="CX32" s="109">
        <v>0.36</v>
      </c>
      <c r="CY32" s="21"/>
      <c r="CZ32" s="119">
        <v>0.19259259259259265</v>
      </c>
      <c r="DA32" s="120">
        <v>0.26500000000000001</v>
      </c>
      <c r="DB32" s="120">
        <v>0.21273195876288664</v>
      </c>
      <c r="DC32" s="121">
        <v>9.0565371024734942E-2</v>
      </c>
      <c r="DD32" s="108">
        <v>0.23154362416107399</v>
      </c>
      <c r="DE32" s="109">
        <v>0.17</v>
      </c>
      <c r="DF32" s="21"/>
      <c r="DG32" s="125">
        <v>-0.53700000000000003</v>
      </c>
      <c r="DH32" s="126">
        <v>-0.252</v>
      </c>
      <c r="DI32" s="126">
        <v>-0.17599999999999999</v>
      </c>
      <c r="DJ32" s="127">
        <v>-7.0000000000000001E-3</v>
      </c>
      <c r="DK32" s="118">
        <v>-0.41499999999999998</v>
      </c>
      <c r="DL32" s="109">
        <v>-0.22700000000000001</v>
      </c>
      <c r="DM32" s="21"/>
      <c r="DN32" s="125">
        <v>0.55614973262032097</v>
      </c>
      <c r="DO32" s="126">
        <v>-0.14499999999999999</v>
      </c>
      <c r="DP32" s="126">
        <v>-0.254</v>
      </c>
      <c r="DQ32" s="126">
        <v>7.5999999999999998E-2</v>
      </c>
      <c r="DR32" s="375">
        <v>0.152</v>
      </c>
      <c r="DS32" s="376">
        <v>7.0000000000000001E-3</v>
      </c>
    </row>
    <row r="33" spans="1:124" s="77" customFormat="1">
      <c r="B33" s="79" t="s">
        <v>374</v>
      </c>
      <c r="C33" s="608">
        <v>0.11</v>
      </c>
      <c r="D33" s="563">
        <v>0.27</v>
      </c>
      <c r="E33" s="563">
        <v>-0.02</v>
      </c>
      <c r="F33" s="609"/>
      <c r="G33" s="610">
        <v>0.19</v>
      </c>
      <c r="H33" s="619"/>
      <c r="I33" s="738"/>
      <c r="J33" s="65"/>
      <c r="K33" s="496"/>
      <c r="L33" s="496"/>
      <c r="M33" s="496"/>
      <c r="N33" s="496"/>
      <c r="O33" s="496"/>
      <c r="P33" s="496"/>
      <c r="Q33" s="450"/>
      <c r="R33" s="79" t="s">
        <v>374</v>
      </c>
      <c r="S33" s="608">
        <v>-0.23</v>
      </c>
      <c r="T33" s="563">
        <v>-0.09</v>
      </c>
      <c r="U33" s="563">
        <v>0.21</v>
      </c>
      <c r="V33" s="609">
        <v>0.13</v>
      </c>
      <c r="W33" s="610">
        <v>-0.17</v>
      </c>
      <c r="X33" s="619">
        <v>-0.02</v>
      </c>
      <c r="Y33" s="629"/>
      <c r="Z33" s="65"/>
      <c r="AA33" s="496"/>
      <c r="AB33" s="496"/>
      <c r="AC33" s="496"/>
      <c r="AD33" s="496"/>
      <c r="AE33" s="496"/>
      <c r="AF33" s="496"/>
      <c r="AG33" s="450"/>
      <c r="AH33" s="65"/>
      <c r="AI33" s="496"/>
      <c r="AJ33" s="496"/>
      <c r="AK33" s="496"/>
      <c r="AL33" s="496"/>
      <c r="AM33" s="496"/>
      <c r="AN33" s="496"/>
      <c r="AO33"/>
      <c r="AP33" s="607" t="s">
        <v>346</v>
      </c>
      <c r="AQ33" s="608">
        <v>0.14000000000000001</v>
      </c>
      <c r="AR33" s="563">
        <v>0.21</v>
      </c>
      <c r="AS33" s="563">
        <v>0.12</v>
      </c>
      <c r="AT33" s="609">
        <v>0.39</v>
      </c>
      <c r="AU33" s="610">
        <v>0.17</v>
      </c>
      <c r="AV33" s="574">
        <v>0.22</v>
      </c>
      <c r="AW33"/>
      <c r="AX33" s="78"/>
      <c r="AY33" s="120"/>
      <c r="AZ33" s="120"/>
      <c r="BA33" s="120"/>
      <c r="BB33" s="120"/>
      <c r="BC33" s="554"/>
      <c r="BD33" s="550"/>
      <c r="BE33"/>
      <c r="BF33" s="78" t="s">
        <v>346</v>
      </c>
      <c r="BG33" s="119">
        <v>-0.02</v>
      </c>
      <c r="BH33" s="120">
        <v>0.01</v>
      </c>
      <c r="BI33" s="120">
        <v>0.2</v>
      </c>
      <c r="BJ33" s="120">
        <v>0.19</v>
      </c>
      <c r="BK33" s="507">
        <v>-0.01</v>
      </c>
      <c r="BL33" s="109">
        <v>0.09</v>
      </c>
      <c r="BM33"/>
      <c r="BN33" s="78" t="s">
        <v>346</v>
      </c>
      <c r="BO33" s="119">
        <v>6.53</v>
      </c>
      <c r="BP33" s="120" t="s">
        <v>327</v>
      </c>
      <c r="BQ33" s="120" t="s">
        <v>327</v>
      </c>
      <c r="BR33" s="120">
        <v>0</v>
      </c>
      <c r="BS33" s="108" t="s">
        <v>327</v>
      </c>
      <c r="BT33" s="109" t="s">
        <v>327</v>
      </c>
      <c r="BU33" s="21"/>
      <c r="BV33" s="405" t="s">
        <v>288</v>
      </c>
      <c r="BW33" s="516"/>
      <c r="BX33" s="516"/>
      <c r="BY33" s="406"/>
      <c r="BZ33" s="406"/>
      <c r="CA33" s="407"/>
      <c r="CB33" s="407"/>
      <c r="CC33" s="21"/>
      <c r="CD33" s="78" t="s">
        <v>116</v>
      </c>
      <c r="CE33" s="119">
        <v>1.1200000000000001</v>
      </c>
      <c r="CF33" s="120">
        <v>1.1299999999999999</v>
      </c>
      <c r="CG33" s="120">
        <v>1.07</v>
      </c>
      <c r="CH33" s="121">
        <v>0.94</v>
      </c>
      <c r="CI33" s="108">
        <v>1.1200000000000001</v>
      </c>
      <c r="CJ33" s="109">
        <v>1.06</v>
      </c>
      <c r="CK33" s="21"/>
      <c r="CL33" s="122"/>
      <c r="CM33" s="123"/>
      <c r="CN33" s="123"/>
      <c r="CO33" s="124"/>
      <c r="CP33" s="113"/>
      <c r="CQ33" s="114"/>
      <c r="CR33" s="21"/>
      <c r="CS33" s="119">
        <v>0.63</v>
      </c>
      <c r="CT33" s="120">
        <v>0.36899999999999999</v>
      </c>
      <c r="CU33" s="120">
        <v>0.18687304075235117</v>
      </c>
      <c r="CV33" s="121">
        <v>0.28000000000000003</v>
      </c>
      <c r="CW33" s="108">
        <v>0.45898634169011876</v>
      </c>
      <c r="CX33" s="109">
        <v>0.33</v>
      </c>
      <c r="CY33" s="21"/>
      <c r="CZ33" s="119">
        <v>0.54</v>
      </c>
      <c r="DA33" s="120">
        <v>0.04</v>
      </c>
      <c r="DB33" s="120">
        <v>0.32227979274611385</v>
      </c>
      <c r="DC33" s="121">
        <v>2.615384615384686E-3</v>
      </c>
      <c r="DD33" s="108">
        <v>0.23</v>
      </c>
      <c r="DE33" s="109">
        <v>0.16691214470284232</v>
      </c>
      <c r="DF33" s="21"/>
      <c r="DG33" s="125">
        <v>-0.25600000000000001</v>
      </c>
      <c r="DH33" s="126">
        <v>0.12</v>
      </c>
      <c r="DI33" s="126">
        <v>0.122</v>
      </c>
      <c r="DJ33" s="127">
        <v>0.254</v>
      </c>
      <c r="DK33" s="118">
        <v>-4.2000000000000003E-2</v>
      </c>
      <c r="DL33" s="109">
        <v>8.4000000000000005E-2</v>
      </c>
      <c r="DM33" s="21"/>
      <c r="DN33" s="125">
        <v>-0.35426008968609868</v>
      </c>
      <c r="DO33" s="126">
        <v>-0.16600000000000001</v>
      </c>
      <c r="DP33" s="126">
        <v>-0.17399999999999999</v>
      </c>
      <c r="DQ33" s="126">
        <v>9.1999999999999998E-2</v>
      </c>
      <c r="DR33" s="375">
        <v>-0.17699999999999999</v>
      </c>
      <c r="DS33" s="376">
        <v>-0.113</v>
      </c>
    </row>
    <row r="34" spans="1:124" s="77" customFormat="1" ht="6" customHeight="1">
      <c r="B34" s="585"/>
      <c r="C34" s="614"/>
      <c r="D34" s="614"/>
      <c r="E34" s="614"/>
      <c r="F34" s="614"/>
      <c r="G34" s="624"/>
      <c r="H34" s="625"/>
      <c r="J34" s="65"/>
      <c r="K34" s="496"/>
      <c r="L34" s="496"/>
      <c r="M34" s="496"/>
      <c r="N34" s="496"/>
      <c r="O34" s="496"/>
      <c r="P34" s="496"/>
      <c r="Q34" s="450"/>
      <c r="R34" s="585"/>
      <c r="S34" s="614"/>
      <c r="T34" s="614"/>
      <c r="U34" s="614"/>
      <c r="V34" s="614"/>
      <c r="W34" s="624"/>
      <c r="X34" s="625"/>
      <c r="Y34"/>
      <c r="Z34" s="65"/>
      <c r="AA34" s="496"/>
      <c r="AB34" s="496"/>
      <c r="AC34" s="496"/>
      <c r="AD34" s="496"/>
      <c r="AE34" s="496"/>
      <c r="AF34" s="496"/>
      <c r="AG34" s="450"/>
      <c r="AH34" s="65"/>
      <c r="AI34" s="496"/>
      <c r="AJ34" s="496"/>
      <c r="AK34" s="496"/>
      <c r="AL34" s="496"/>
      <c r="AM34" s="496"/>
      <c r="AN34" s="496"/>
      <c r="AO34"/>
      <c r="AP34" s="611"/>
      <c r="AQ34" s="562"/>
      <c r="AR34" s="562"/>
      <c r="AS34" s="562"/>
      <c r="AT34" s="562"/>
      <c r="AU34" s="612"/>
      <c r="AV34" s="613"/>
      <c r="AW34"/>
      <c r="AX34" s="78"/>
      <c r="AY34" s="120"/>
      <c r="AZ34" s="120"/>
      <c r="BA34" s="120"/>
      <c r="BB34" s="120"/>
      <c r="BC34" s="554"/>
      <c r="BD34" s="550"/>
      <c r="BE34"/>
      <c r="BF34" s="79"/>
      <c r="BG34" s="128"/>
      <c r="BH34" s="129"/>
      <c r="BI34" s="129"/>
      <c r="BJ34" s="130"/>
      <c r="BK34" s="508"/>
      <c r="BL34" s="132"/>
      <c r="BM34"/>
      <c r="BN34" s="79"/>
      <c r="BO34" s="128"/>
      <c r="BP34" s="129"/>
      <c r="BQ34" s="129"/>
      <c r="BR34" s="130"/>
      <c r="BS34" s="131"/>
      <c r="BT34" s="132"/>
      <c r="BU34" s="21"/>
      <c r="BV34" s="405"/>
      <c r="BW34" s="406"/>
      <c r="BX34" s="406"/>
      <c r="BY34" s="406"/>
      <c r="BZ34" s="406"/>
      <c r="CA34" s="407"/>
      <c r="CB34" s="407"/>
      <c r="CC34" s="21"/>
      <c r="CD34" s="79" t="s">
        <v>124</v>
      </c>
      <c r="CE34" s="128" t="s">
        <v>109</v>
      </c>
      <c r="CF34" s="129" t="s">
        <v>242</v>
      </c>
      <c r="CG34" s="129" t="s">
        <v>243</v>
      </c>
      <c r="CH34" s="130" t="s">
        <v>269</v>
      </c>
      <c r="CI34" s="131" t="s">
        <v>244</v>
      </c>
      <c r="CJ34" s="132" t="s">
        <v>270</v>
      </c>
      <c r="CK34" s="21"/>
      <c r="CL34" s="133"/>
      <c r="CM34" s="134"/>
      <c r="CN34" s="134"/>
      <c r="CO34" s="135"/>
      <c r="CP34" s="136"/>
      <c r="CQ34" s="137"/>
      <c r="CR34" s="21"/>
      <c r="CS34" s="128">
        <v>0.23</v>
      </c>
      <c r="CT34" s="129">
        <v>2.9000000000000001E-2</v>
      </c>
      <c r="CU34" s="129">
        <v>-4.203298699411466E-2</v>
      </c>
      <c r="CV34" s="130">
        <v>-0.05</v>
      </c>
      <c r="CW34" s="131">
        <v>0.13170343701595014</v>
      </c>
      <c r="CX34" s="132">
        <v>0.04</v>
      </c>
      <c r="CY34" s="21"/>
      <c r="CZ34" s="128">
        <v>2.08</v>
      </c>
      <c r="DA34" s="129">
        <v>1.5680000000000001</v>
      </c>
      <c r="DB34" s="129">
        <v>0.57999999999999996</v>
      </c>
      <c r="DC34" s="130">
        <v>0.56000000000000005</v>
      </c>
      <c r="DD34" s="131">
        <v>1.77</v>
      </c>
      <c r="DE34" s="132">
        <v>0.98</v>
      </c>
      <c r="DF34" s="21"/>
      <c r="DG34" s="138"/>
      <c r="DH34" s="139"/>
      <c r="DI34" s="139"/>
      <c r="DJ34" s="140">
        <v>1.73</v>
      </c>
      <c r="DK34" s="141"/>
      <c r="DL34" s="132">
        <v>2.399</v>
      </c>
      <c r="DM34" s="21"/>
      <c r="DN34" s="138"/>
      <c r="DO34" s="139"/>
      <c r="DP34" s="139"/>
      <c r="DQ34" s="372"/>
      <c r="DR34" s="377"/>
      <c r="DS34" s="366"/>
    </row>
    <row r="35" spans="1:124" s="66" customFormat="1">
      <c r="B35" s="584" t="s">
        <v>363</v>
      </c>
      <c r="C35" s="708">
        <v>0.44</v>
      </c>
      <c r="D35" s="709">
        <v>0.43</v>
      </c>
      <c r="E35" s="709">
        <v>0.45</v>
      </c>
      <c r="F35" s="710"/>
      <c r="G35" s="711">
        <v>0.44</v>
      </c>
      <c r="H35" s="736"/>
      <c r="I35" s="739"/>
      <c r="J35" s="65"/>
      <c r="K35" s="496"/>
      <c r="L35" s="496"/>
      <c r="M35" s="496"/>
      <c r="N35" s="496"/>
      <c r="O35" s="496"/>
      <c r="P35" s="496"/>
      <c r="Q35" s="450"/>
      <c r="R35" s="584" t="s">
        <v>363</v>
      </c>
      <c r="S35" s="708">
        <v>0.24</v>
      </c>
      <c r="T35" s="709">
        <v>0.21</v>
      </c>
      <c r="U35" s="709">
        <v>0.33</v>
      </c>
      <c r="V35" s="710">
        <v>0.12</v>
      </c>
      <c r="W35" s="711">
        <v>0.22</v>
      </c>
      <c r="X35" s="736">
        <v>0.22</v>
      </c>
      <c r="Y35" s="629"/>
      <c r="Z35" s="65"/>
      <c r="AA35" s="496"/>
      <c r="AB35" s="496"/>
      <c r="AC35" s="496"/>
      <c r="AD35" s="496"/>
      <c r="AE35" s="496"/>
      <c r="AF35" s="496"/>
      <c r="AG35" s="450"/>
      <c r="AH35" s="65"/>
      <c r="AI35" s="496"/>
      <c r="AJ35" s="496"/>
      <c r="AK35" s="496"/>
      <c r="AL35" s="496"/>
      <c r="AM35" s="496"/>
      <c r="AN35" s="496"/>
      <c r="AO35"/>
      <c r="AP35" s="65"/>
      <c r="AW35"/>
      <c r="AX35" s="543"/>
      <c r="AY35" s="549"/>
      <c r="AZ35" s="549"/>
      <c r="BA35" s="549"/>
      <c r="BB35" s="549"/>
      <c r="BC35" s="549"/>
      <c r="BD35" s="549"/>
      <c r="BE35"/>
      <c r="BF35" s="65"/>
      <c r="BM35"/>
      <c r="BN35" s="65"/>
      <c r="BQ35" s="75"/>
      <c r="BU35" s="25"/>
      <c r="BV35" s="401"/>
      <c r="BW35" s="402"/>
      <c r="BX35" s="402"/>
      <c r="BY35" s="402"/>
      <c r="BZ35" s="402"/>
      <c r="CA35" s="402"/>
      <c r="CB35" s="402"/>
      <c r="CC35" s="25"/>
      <c r="CD35" s="65"/>
      <c r="CK35" s="25"/>
      <c r="CR35" s="25"/>
      <c r="CY35" s="25"/>
      <c r="DF35" s="25"/>
      <c r="DM35" s="25"/>
    </row>
    <row r="36" spans="1:124" s="77" customFormat="1">
      <c r="B36" s="78" t="s">
        <v>375</v>
      </c>
      <c r="C36" s="620">
        <v>0.15</v>
      </c>
      <c r="D36" s="621">
        <v>0.1</v>
      </c>
      <c r="E36" s="621">
        <v>0.1</v>
      </c>
      <c r="F36" s="622"/>
      <c r="G36" s="623">
        <v>0.12</v>
      </c>
      <c r="H36" s="619"/>
      <c r="I36" s="738"/>
      <c r="J36" s="65"/>
      <c r="K36" s="496"/>
      <c r="L36" s="496"/>
      <c r="M36" s="496"/>
      <c r="N36" s="496"/>
      <c r="O36" s="496"/>
      <c r="P36" s="496"/>
      <c r="Q36" s="450"/>
      <c r="R36" s="78" t="s">
        <v>375</v>
      </c>
      <c r="S36" s="620">
        <v>1.69</v>
      </c>
      <c r="T36" s="621">
        <v>1.5</v>
      </c>
      <c r="U36" s="621">
        <v>1.96</v>
      </c>
      <c r="V36" s="622">
        <v>0.46</v>
      </c>
      <c r="W36" s="623">
        <v>1.46</v>
      </c>
      <c r="X36" s="619">
        <v>1.25</v>
      </c>
      <c r="Y36" s="629"/>
      <c r="Z36" s="65"/>
      <c r="AA36" s="496"/>
      <c r="AB36" s="496"/>
      <c r="AC36" s="496"/>
      <c r="AD36" s="496"/>
      <c r="AE36" s="496"/>
      <c r="AF36" s="496"/>
      <c r="AG36" s="450"/>
      <c r="AH36" s="65"/>
      <c r="AI36" s="496"/>
      <c r="AJ36" s="496"/>
      <c r="AK36" s="496"/>
      <c r="AL36" s="496"/>
      <c r="AM36" s="496"/>
      <c r="AN36" s="496"/>
      <c r="AO36"/>
      <c r="AP36" s="80" t="s">
        <v>88</v>
      </c>
      <c r="AQ36" s="497">
        <v>0.06</v>
      </c>
      <c r="AR36" s="145">
        <f>+AR17/AZ17-1</f>
        <v>3.9506172839506082E-2</v>
      </c>
      <c r="AS36" s="527">
        <f>+AS17/BI17-1</f>
        <v>1.5625E-2</v>
      </c>
      <c r="AT36" s="145">
        <f t="shared" ref="AT36:AV37" si="3">+AT17/BB17-1</f>
        <v>7.0559610705596132E-2</v>
      </c>
      <c r="AU36" s="511">
        <f t="shared" si="3"/>
        <v>4.3914680050188171E-2</v>
      </c>
      <c r="AV36" s="573">
        <f t="shared" si="3"/>
        <v>4.07268170426065E-2</v>
      </c>
      <c r="AW36"/>
      <c r="AX36" s="78"/>
      <c r="AY36" s="555"/>
      <c r="AZ36" s="555"/>
      <c r="BA36" s="555"/>
      <c r="BB36" s="545"/>
      <c r="BC36" s="545"/>
      <c r="BD36" s="545"/>
      <c r="BE36"/>
      <c r="BF36" s="80" t="s">
        <v>88</v>
      </c>
      <c r="BG36" s="497">
        <v>0.15</v>
      </c>
      <c r="BH36" s="527">
        <v>0.03</v>
      </c>
      <c r="BI36" s="527">
        <v>-1.0309278350515427E-2</v>
      </c>
      <c r="BJ36" s="146">
        <v>-1.67E-2</v>
      </c>
      <c r="BK36" s="511">
        <v>0.09</v>
      </c>
      <c r="BL36" s="146">
        <v>3.39E-2</v>
      </c>
      <c r="BM36"/>
      <c r="BN36" s="80" t="s">
        <v>88</v>
      </c>
      <c r="BO36" s="142">
        <v>0.26</v>
      </c>
      <c r="BP36" s="143">
        <v>0.22</v>
      </c>
      <c r="BQ36" s="143">
        <v>0.22</v>
      </c>
      <c r="BR36" s="144">
        <v>0.18</v>
      </c>
      <c r="BS36" s="145">
        <v>0.24</v>
      </c>
      <c r="BT36" s="146">
        <v>0.22</v>
      </c>
      <c r="BU36" s="48"/>
      <c r="BV36" s="405" t="s">
        <v>88</v>
      </c>
      <c r="BW36" s="408"/>
      <c r="BX36" s="408"/>
      <c r="BY36" s="408"/>
      <c r="BZ36" s="408"/>
      <c r="CA36" s="404"/>
      <c r="CB36" s="404"/>
      <c r="CC36" s="48"/>
      <c r="CD36" s="80" t="s">
        <v>88</v>
      </c>
      <c r="CE36" s="142">
        <v>0.15</v>
      </c>
      <c r="CF36" s="143">
        <v>0.14000000000000001</v>
      </c>
      <c r="CG36" s="143">
        <v>0.17</v>
      </c>
      <c r="CH36" s="144">
        <v>0.21917808219178081</v>
      </c>
      <c r="CI36" s="145">
        <v>0.15</v>
      </c>
      <c r="CJ36" s="146">
        <v>0.17225325884543763</v>
      </c>
      <c r="CK36" s="48"/>
      <c r="CL36" s="147"/>
      <c r="CM36" s="148"/>
      <c r="CN36" s="148"/>
      <c r="CO36" s="149"/>
      <c r="CP36" s="150"/>
      <c r="CQ36" s="151"/>
      <c r="CR36" s="48"/>
      <c r="CS36" s="142">
        <v>0.24208297480753829</v>
      </c>
      <c r="CT36" s="143">
        <v>0.129</v>
      </c>
      <c r="CU36" s="143">
        <v>7.0000000000000007E-2</v>
      </c>
      <c r="CV36" s="144">
        <v>-0.01</v>
      </c>
      <c r="CW36" s="145">
        <v>0.17957486136783726</v>
      </c>
      <c r="CX36" s="146">
        <v>0.1</v>
      </c>
      <c r="CY36" s="48"/>
      <c r="CZ36" s="142">
        <v>0.10600706713780918</v>
      </c>
      <c r="DA36" s="143">
        <v>0.25063808065339455</v>
      </c>
      <c r="DB36" s="143">
        <v>0.22968553459119498</v>
      </c>
      <c r="DC36" s="144">
        <v>0.12612174578866828</v>
      </c>
      <c r="DD36" s="145">
        <v>0.18316019682886822</v>
      </c>
      <c r="DE36" s="146">
        <v>0.17682499700131951</v>
      </c>
      <c r="DF36" s="48"/>
      <c r="DG36" s="142">
        <v>0.10835509138381216</v>
      </c>
      <c r="DH36" s="143">
        <v>5.1308363263210437E-3</v>
      </c>
      <c r="DI36" s="143">
        <v>4.0261701056869652E-2</v>
      </c>
      <c r="DJ36" s="144">
        <v>7.5339645944833195E-2</v>
      </c>
      <c r="DK36" s="152">
        <v>5.0847457627118606E-2</v>
      </c>
      <c r="DL36" s="146">
        <v>5.5717361023173352E-2</v>
      </c>
      <c r="DM36" s="48"/>
      <c r="DN36" s="147"/>
      <c r="DO36" s="148"/>
      <c r="DP36" s="148"/>
      <c r="DQ36" s="149"/>
      <c r="DR36" s="153"/>
      <c r="DS36" s="151"/>
    </row>
    <row r="37" spans="1:124" s="77" customFormat="1">
      <c r="B37" s="78" t="s">
        <v>376</v>
      </c>
      <c r="C37" s="620">
        <v>0.14000000000000001</v>
      </c>
      <c r="D37" s="621">
        <v>0.14000000000000001</v>
      </c>
      <c r="E37" s="621">
        <v>0.14000000000000001</v>
      </c>
      <c r="F37" s="622"/>
      <c r="G37" s="623">
        <v>0.14000000000000001</v>
      </c>
      <c r="H37" s="619"/>
      <c r="I37" s="738"/>
      <c r="J37" s="65"/>
      <c r="K37" s="496"/>
      <c r="L37" s="496"/>
      <c r="M37" s="496"/>
      <c r="N37" s="496"/>
      <c r="O37" s="496"/>
      <c r="P37" s="496"/>
      <c r="Q37" s="450"/>
      <c r="R37" s="78" t="s">
        <v>376</v>
      </c>
      <c r="S37" s="620">
        <v>7.0000000000000007E-2</v>
      </c>
      <c r="T37" s="621">
        <v>-0.01</v>
      </c>
      <c r="U37" s="621">
        <v>0.09</v>
      </c>
      <c r="V37" s="622">
        <v>7.0000000000000007E-2</v>
      </c>
      <c r="W37" s="623">
        <v>0.03</v>
      </c>
      <c r="X37" s="619">
        <v>0.06</v>
      </c>
      <c r="Y37" s="629"/>
      <c r="Z37" s="65"/>
      <c r="AA37" s="496"/>
      <c r="AB37" s="496"/>
      <c r="AC37" s="496"/>
      <c r="AD37" s="496"/>
      <c r="AE37" s="496"/>
      <c r="AF37" s="496"/>
      <c r="AG37" s="450"/>
      <c r="AH37" s="65"/>
      <c r="AI37" s="496"/>
      <c r="AJ37" s="496"/>
      <c r="AK37" s="496"/>
      <c r="AL37" s="496"/>
      <c r="AM37" s="496"/>
      <c r="AN37" s="496"/>
      <c r="AO37"/>
      <c r="AP37" s="81" t="s">
        <v>267</v>
      </c>
      <c r="AQ37" s="498">
        <v>0.12</v>
      </c>
      <c r="AR37" s="139">
        <f>+AR18/AZ18-1</f>
        <v>0.14364640883977908</v>
      </c>
      <c r="AS37" s="563">
        <f>+AS18/BI18-1</f>
        <v>0.11290322580645151</v>
      </c>
      <c r="AT37" s="574">
        <f t="shared" si="3"/>
        <v>0.27918781725888331</v>
      </c>
      <c r="AU37" s="564">
        <f t="shared" si="3"/>
        <v>0.13043478260869557</v>
      </c>
      <c r="AV37" s="575">
        <f t="shared" si="3"/>
        <v>0.16620879120879128</v>
      </c>
      <c r="AW37"/>
      <c r="AX37" s="78"/>
      <c r="AY37" s="555"/>
      <c r="AZ37" s="555"/>
      <c r="BA37" s="555"/>
      <c r="BB37" s="545"/>
      <c r="BC37" s="548"/>
      <c r="BD37" s="545"/>
      <c r="BE37"/>
      <c r="BF37" s="81" t="s">
        <v>267</v>
      </c>
      <c r="BG37" s="498">
        <v>0.02</v>
      </c>
      <c r="BH37" s="528">
        <v>0.05</v>
      </c>
      <c r="BI37" s="528">
        <v>0.16250000000000009</v>
      </c>
      <c r="BJ37" s="157">
        <v>0.13869999999999999</v>
      </c>
      <c r="BK37" s="512">
        <v>0.04</v>
      </c>
      <c r="BL37" s="157">
        <v>0.09</v>
      </c>
      <c r="BM37"/>
      <c r="BN37" s="81" t="s">
        <v>267</v>
      </c>
      <c r="BO37" s="154">
        <v>1.82</v>
      </c>
      <c r="BP37" s="155">
        <v>1.82</v>
      </c>
      <c r="BQ37" s="155">
        <v>1.54</v>
      </c>
      <c r="BR37" s="130">
        <v>0.03</v>
      </c>
      <c r="BS37" s="139">
        <v>1.82</v>
      </c>
      <c r="BT37" s="157">
        <v>0.91</v>
      </c>
      <c r="BU37" s="21"/>
      <c r="BV37" s="405" t="s">
        <v>267</v>
      </c>
      <c r="BW37" s="408"/>
      <c r="BX37" s="408"/>
      <c r="BY37" s="408"/>
      <c r="BZ37" s="408"/>
      <c r="CA37" s="404"/>
      <c r="CB37" s="404"/>
      <c r="CC37" s="21"/>
      <c r="CD37" s="81" t="s">
        <v>267</v>
      </c>
      <c r="CE37" s="154" t="s">
        <v>108</v>
      </c>
      <c r="CF37" s="155" t="s">
        <v>240</v>
      </c>
      <c r="CG37" s="155" t="s">
        <v>241</v>
      </c>
      <c r="CH37" s="156">
        <v>1.24</v>
      </c>
      <c r="CI37" s="139" t="s">
        <v>108</v>
      </c>
      <c r="CJ37" s="157">
        <v>0.17171717171717171</v>
      </c>
      <c r="CK37" s="21"/>
      <c r="CL37" s="158"/>
      <c r="CM37" s="159"/>
      <c r="CN37" s="159"/>
      <c r="CO37" s="160"/>
      <c r="CP37" s="161"/>
      <c r="CQ37" s="162"/>
      <c r="CR37" s="21"/>
      <c r="CS37" s="154">
        <v>0.34531086892570617</v>
      </c>
      <c r="CT37" s="155">
        <v>0.32200000000000001</v>
      </c>
      <c r="CU37" s="155">
        <v>0.34</v>
      </c>
      <c r="CV37" s="156">
        <v>0.27</v>
      </c>
      <c r="CW37" s="139">
        <v>0.32889396709323576</v>
      </c>
      <c r="CX37" s="157">
        <v>0.32</v>
      </c>
      <c r="CY37" s="21"/>
      <c r="CZ37" s="154">
        <v>0.4814814814814814</v>
      </c>
      <c r="DA37" s="155">
        <v>0.45685279187817279</v>
      </c>
      <c r="DB37" s="155">
        <v>0.33016079864100722</v>
      </c>
      <c r="DC37" s="156">
        <v>0.15436149312377209</v>
      </c>
      <c r="DD37" s="139">
        <v>0.46845637583892624</v>
      </c>
      <c r="DE37" s="157">
        <v>0.33820743230803052</v>
      </c>
      <c r="DF37" s="21"/>
      <c r="DG37" s="154">
        <v>0.75500000000000012</v>
      </c>
      <c r="DH37" s="155">
        <v>0.4592592592592592</v>
      </c>
      <c r="DI37" s="155">
        <v>0.29827794561933524</v>
      </c>
      <c r="DJ37" s="156">
        <v>0.36827956989247296</v>
      </c>
      <c r="DK37" s="138">
        <v>0.58510638297872342</v>
      </c>
      <c r="DL37" s="157">
        <v>0.43540494458653006</v>
      </c>
      <c r="DM37" s="21"/>
      <c r="DN37" s="158"/>
      <c r="DO37" s="159"/>
      <c r="DP37" s="159"/>
      <c r="DQ37" s="160"/>
      <c r="DR37" s="163"/>
      <c r="DS37" s="162"/>
    </row>
    <row r="38" spans="1:124" s="66" customFormat="1">
      <c r="A38" s="77"/>
      <c r="B38" s="78" t="s">
        <v>377</v>
      </c>
      <c r="C38" s="620">
        <v>0.37</v>
      </c>
      <c r="D38" s="621">
        <v>0.36</v>
      </c>
      <c r="E38" s="621">
        <v>0.35</v>
      </c>
      <c r="F38" s="622"/>
      <c r="G38" s="623">
        <v>0.36</v>
      </c>
      <c r="H38" s="465"/>
      <c r="I38" s="738"/>
      <c r="J38" s="65"/>
      <c r="K38" s="496"/>
      <c r="L38" s="496"/>
      <c r="M38" s="496"/>
      <c r="N38" s="496"/>
      <c r="O38" s="496"/>
      <c r="P38" s="496"/>
      <c r="Q38" s="450"/>
      <c r="R38" s="79" t="s">
        <v>377</v>
      </c>
      <c r="S38" s="608">
        <v>-0.04</v>
      </c>
      <c r="T38" s="563">
        <v>-0.01</v>
      </c>
      <c r="U38" s="563">
        <v>0.06</v>
      </c>
      <c r="V38" s="609">
        <v>-0.03</v>
      </c>
      <c r="W38" s="610">
        <v>-0.01</v>
      </c>
      <c r="X38" s="626">
        <v>-0.02</v>
      </c>
      <c r="Y38" s="629"/>
      <c r="Z38" s="65"/>
      <c r="AA38" s="496"/>
      <c r="AB38" s="496"/>
      <c r="AC38" s="496"/>
      <c r="AD38" s="496"/>
      <c r="AE38" s="496"/>
      <c r="AF38" s="496"/>
      <c r="AG38" s="450"/>
      <c r="AH38" s="65"/>
      <c r="AI38" s="496"/>
      <c r="AJ38" s="496"/>
      <c r="AK38" s="496"/>
      <c r="AL38" s="496"/>
      <c r="AM38" s="496"/>
      <c r="AN38" s="496"/>
      <c r="AO38"/>
      <c r="AP38" s="65"/>
      <c r="AQ38" s="77"/>
      <c r="AR38" s="77"/>
      <c r="AS38" s="77"/>
      <c r="AT38" s="77"/>
      <c r="AU38" s="77"/>
      <c r="AV38" s="77"/>
      <c r="AW38"/>
      <c r="AX38" s="543"/>
      <c r="AY38" s="543"/>
      <c r="AZ38" s="543"/>
      <c r="BA38" s="543"/>
      <c r="BB38" s="543"/>
      <c r="BC38" s="543"/>
      <c r="BD38" s="543"/>
      <c r="BE38"/>
      <c r="BF38" s="65"/>
      <c r="BG38" s="77"/>
      <c r="BH38" s="77"/>
      <c r="BI38" s="77"/>
      <c r="BJ38" s="77"/>
      <c r="BK38" s="77"/>
      <c r="BL38" s="77"/>
      <c r="BM38"/>
      <c r="BN38" s="65"/>
      <c r="BO38" s="77"/>
      <c r="BP38" s="77"/>
      <c r="BQ38" s="77"/>
      <c r="BR38" s="77"/>
      <c r="BS38" s="77"/>
      <c r="BT38" s="77"/>
      <c r="BU38" s="25"/>
      <c r="BV38" s="401"/>
      <c r="BW38" s="401"/>
      <c r="BX38" s="401"/>
      <c r="BY38" s="401"/>
      <c r="BZ38" s="401"/>
      <c r="CA38" s="401"/>
      <c r="CB38" s="401"/>
      <c r="CC38" s="25"/>
      <c r="CD38" s="65"/>
      <c r="CE38" s="77"/>
      <c r="CF38" s="77"/>
      <c r="CG38" s="77"/>
      <c r="CH38" s="77"/>
      <c r="CI38" s="77"/>
      <c r="CJ38" s="77"/>
      <c r="CK38" s="25"/>
      <c r="CR38" s="25"/>
      <c r="CY38" s="25"/>
      <c r="DF38" s="25"/>
      <c r="DM38" s="25"/>
    </row>
    <row r="39" spans="1:124" s="77" customFormat="1">
      <c r="B39" s="79" t="s">
        <v>400</v>
      </c>
      <c r="C39" s="608">
        <v>1.69</v>
      </c>
      <c r="D39" s="563">
        <v>1.74</v>
      </c>
      <c r="E39" s="563">
        <v>1.91</v>
      </c>
      <c r="F39" s="609"/>
      <c r="G39" s="610">
        <v>1.72</v>
      </c>
      <c r="H39" s="483"/>
      <c r="I39" s="738"/>
      <c r="J39" s="65"/>
      <c r="K39" s="496"/>
      <c r="L39" s="496"/>
      <c r="M39" s="496"/>
      <c r="N39" s="496"/>
      <c r="O39" s="496"/>
      <c r="P39" s="496"/>
      <c r="Q39" s="450"/>
      <c r="Y39" s="450"/>
      <c r="Z39" s="65"/>
      <c r="AA39" s="496"/>
      <c r="AB39" s="496"/>
      <c r="AC39" s="496"/>
      <c r="AD39" s="496"/>
      <c r="AE39" s="496"/>
      <c r="AF39" s="496"/>
      <c r="AG39" s="450"/>
      <c r="AH39" s="65"/>
      <c r="AI39" s="496"/>
      <c r="AJ39" s="496"/>
      <c r="AK39" s="496"/>
      <c r="AL39" s="496"/>
      <c r="AM39" s="496"/>
      <c r="AN39" s="496"/>
      <c r="AO39" s="450"/>
      <c r="AP39" s="80" t="s">
        <v>363</v>
      </c>
      <c r="AQ39" s="497">
        <v>0.03</v>
      </c>
      <c r="AR39" s="562">
        <v>0.06</v>
      </c>
      <c r="AS39" s="527">
        <f>+AS21/BI21-1</f>
        <v>3.1872509960159334E-2</v>
      </c>
      <c r="AT39" s="572">
        <v>0.21</v>
      </c>
      <c r="AU39" s="560">
        <v>0.05</v>
      </c>
      <c r="AV39" s="573">
        <v>0.09</v>
      </c>
      <c r="AW39" s="450"/>
      <c r="AX39" s="78"/>
      <c r="AY39" s="474"/>
      <c r="AZ39" s="474"/>
      <c r="BA39" s="474"/>
      <c r="BB39" s="541"/>
      <c r="BC39" s="542"/>
      <c r="BD39" s="542"/>
      <c r="BE39" s="450"/>
      <c r="BF39" s="78"/>
      <c r="BG39" s="474"/>
      <c r="BH39" s="474"/>
      <c r="BI39" s="474"/>
      <c r="BJ39" s="541"/>
      <c r="BK39" s="542"/>
      <c r="BL39" s="542"/>
      <c r="BM39" s="450"/>
      <c r="BN39" s="78"/>
      <c r="BO39" s="474"/>
      <c r="BP39" s="474"/>
      <c r="BQ39" s="541"/>
      <c r="BR39" s="541"/>
      <c r="BS39" s="542"/>
      <c r="BT39" s="542"/>
      <c r="BU39" s="25"/>
      <c r="BV39" s="78"/>
      <c r="BW39" s="474"/>
      <c r="BX39" s="474"/>
      <c r="BY39" s="541"/>
      <c r="BZ39" s="541"/>
      <c r="CA39" s="542"/>
      <c r="CB39" s="542"/>
      <c r="CC39" s="25"/>
      <c r="CD39" s="78"/>
      <c r="CE39" s="474"/>
      <c r="CF39" s="474"/>
      <c r="CG39" s="474"/>
      <c r="CH39" s="541"/>
      <c r="CI39" s="542"/>
      <c r="CJ39" s="542"/>
      <c r="CK39" s="25"/>
      <c r="CL39" s="474"/>
      <c r="CM39" s="474"/>
      <c r="CN39" s="474"/>
      <c r="CO39" s="541"/>
      <c r="CP39" s="542"/>
      <c r="CQ39" s="542"/>
      <c r="CR39" s="25"/>
      <c r="CS39" s="474"/>
      <c r="CT39" s="474"/>
      <c r="CU39" s="474"/>
      <c r="CV39" s="541"/>
      <c r="CW39" s="542"/>
      <c r="CX39" s="542"/>
      <c r="CY39" s="25"/>
      <c r="CZ39" s="474"/>
      <c r="DA39" s="474"/>
      <c r="DB39" s="474"/>
      <c r="DC39" s="541"/>
      <c r="DD39" s="542"/>
      <c r="DE39" s="542"/>
      <c r="DF39" s="25"/>
      <c r="DG39" s="542"/>
      <c r="DH39" s="542"/>
      <c r="DI39" s="542"/>
      <c r="DJ39" s="542"/>
      <c r="DK39" s="542"/>
      <c r="DL39" s="542"/>
      <c r="DM39" s="25"/>
      <c r="DN39" s="542"/>
      <c r="DO39" s="542"/>
      <c r="DP39" s="542"/>
      <c r="DQ39" s="542"/>
      <c r="DR39" s="542"/>
      <c r="DS39" s="542"/>
      <c r="DT39" s="543"/>
    </row>
    <row r="40" spans="1:124" s="77" customFormat="1">
      <c r="J40" s="65"/>
      <c r="K40" s="496"/>
      <c r="L40" s="496"/>
      <c r="M40" s="496"/>
      <c r="N40" s="496"/>
      <c r="O40" s="496"/>
      <c r="P40" s="496"/>
      <c r="Q40" s="450"/>
      <c r="Z40" s="65"/>
      <c r="AA40" s="496"/>
      <c r="AB40" s="496"/>
      <c r="AC40" s="496"/>
      <c r="AD40" s="496"/>
      <c r="AE40" s="496"/>
      <c r="AF40" s="496"/>
      <c r="AG40" s="450"/>
      <c r="AH40" s="65"/>
      <c r="AI40" s="496"/>
      <c r="AJ40" s="496"/>
      <c r="AK40" s="496"/>
      <c r="AL40" s="496"/>
      <c r="AM40" s="496"/>
      <c r="AN40" s="496"/>
      <c r="AP40" s="81" t="s">
        <v>364</v>
      </c>
      <c r="AQ40" s="498">
        <v>0.11</v>
      </c>
      <c r="AR40" s="563">
        <v>0.1</v>
      </c>
      <c r="AS40" s="570">
        <f>+AS22/BI22-1</f>
        <v>5.9561128526645746E-2</v>
      </c>
      <c r="AT40" s="574">
        <v>0.08</v>
      </c>
      <c r="AU40" s="561">
        <v>0.1</v>
      </c>
      <c r="AV40" s="575">
        <v>0.08</v>
      </c>
      <c r="AW40" s="450"/>
      <c r="AX40" s="78"/>
      <c r="AY40" s="474"/>
      <c r="AZ40" s="474"/>
      <c r="BA40" s="474"/>
      <c r="BB40" s="541"/>
      <c r="BC40" s="542"/>
      <c r="BD40" s="542"/>
      <c r="BE40" s="450"/>
      <c r="BF40" s="78"/>
      <c r="BG40" s="474"/>
      <c r="BH40" s="474"/>
      <c r="BI40" s="474"/>
      <c r="BJ40" s="541"/>
      <c r="BK40" s="542"/>
      <c r="BL40" s="542"/>
      <c r="BM40" s="450"/>
      <c r="BN40" s="78"/>
      <c r="BO40" s="474"/>
      <c r="BP40" s="474"/>
      <c r="BQ40" s="541"/>
      <c r="BR40" s="541"/>
      <c r="BS40" s="542"/>
      <c r="BT40" s="542"/>
      <c r="BU40" s="21"/>
      <c r="BV40" s="78"/>
      <c r="BW40" s="474"/>
      <c r="BX40" s="474"/>
      <c r="BY40" s="541"/>
      <c r="BZ40" s="541"/>
      <c r="CA40" s="542"/>
      <c r="CB40" s="542"/>
      <c r="CC40" s="21"/>
      <c r="CD40" s="78"/>
      <c r="CE40" s="474"/>
      <c r="CF40" s="474"/>
      <c r="CG40" s="474"/>
      <c r="CH40" s="541"/>
      <c r="CI40" s="542"/>
      <c r="CJ40" s="542"/>
      <c r="CK40" s="21"/>
      <c r="CL40" s="474"/>
      <c r="CM40" s="474"/>
      <c r="CN40" s="474"/>
      <c r="CO40" s="541"/>
      <c r="CP40" s="542"/>
      <c r="CQ40" s="542"/>
      <c r="CR40" s="21"/>
      <c r="CS40" s="474"/>
      <c r="CT40" s="474"/>
      <c r="CU40" s="474"/>
      <c r="CV40" s="541"/>
      <c r="CW40" s="542"/>
      <c r="CX40" s="542"/>
      <c r="CY40" s="21"/>
      <c r="CZ40" s="474"/>
      <c r="DA40" s="474"/>
      <c r="DB40" s="474"/>
      <c r="DC40" s="541"/>
      <c r="DD40" s="542"/>
      <c r="DE40" s="542"/>
      <c r="DF40" s="21"/>
      <c r="DG40" s="542"/>
      <c r="DH40" s="542"/>
      <c r="DI40" s="542"/>
      <c r="DJ40" s="542"/>
      <c r="DK40" s="542"/>
      <c r="DL40" s="542"/>
      <c r="DM40" s="21"/>
      <c r="DN40" s="542"/>
      <c r="DO40" s="542"/>
      <c r="DP40" s="542"/>
      <c r="DQ40" s="542"/>
      <c r="DR40" s="542"/>
      <c r="DS40" s="542"/>
      <c r="DT40" s="543"/>
    </row>
    <row r="41" spans="1:124" s="66" customFormat="1" ht="23.25" customHeight="1">
      <c r="B41" s="65"/>
      <c r="C41" s="496"/>
      <c r="D41" s="496"/>
      <c r="E41" s="496"/>
      <c r="F41" s="496"/>
      <c r="G41" s="496"/>
      <c r="H41" s="496"/>
      <c r="J41" s="65"/>
      <c r="K41" s="496"/>
      <c r="L41" s="496"/>
      <c r="M41" s="496"/>
      <c r="N41" s="496"/>
      <c r="O41" s="496"/>
      <c r="P41" s="496"/>
      <c r="Q41" s="450"/>
      <c r="R41" s="65"/>
      <c r="S41" s="496"/>
      <c r="T41" s="496"/>
      <c r="U41" s="496"/>
      <c r="V41" s="496"/>
      <c r="W41" s="496"/>
      <c r="X41" s="496"/>
      <c r="Y41" s="450"/>
      <c r="Z41" s="65"/>
      <c r="AA41" s="496"/>
      <c r="AB41" s="496"/>
      <c r="AC41" s="496"/>
      <c r="AD41" s="496"/>
      <c r="AE41" s="496"/>
      <c r="AF41" s="496"/>
      <c r="AG41" s="450"/>
      <c r="AH41" s="65"/>
      <c r="AI41" s="496"/>
      <c r="AJ41" s="496"/>
      <c r="AK41" s="496"/>
      <c r="AL41" s="496"/>
      <c r="AM41" s="496"/>
      <c r="AN41" s="496"/>
      <c r="AO41" s="450"/>
      <c r="AP41" s="65"/>
      <c r="AQ41" s="496"/>
      <c r="AR41" s="496"/>
      <c r="AS41" s="496"/>
      <c r="AT41" s="496"/>
      <c r="AU41" s="496"/>
      <c r="AV41" s="496"/>
      <c r="AW41" s="450"/>
      <c r="AX41" s="543"/>
      <c r="AY41" s="556"/>
      <c r="AZ41" s="556"/>
      <c r="BA41" s="556"/>
      <c r="BB41" s="556"/>
      <c r="BC41" s="556"/>
      <c r="BD41" s="556"/>
      <c r="BE41" s="450"/>
      <c r="BF41" s="65"/>
      <c r="BG41" s="496"/>
      <c r="BH41" s="496"/>
      <c r="BI41" s="496"/>
      <c r="BJ41" s="496"/>
      <c r="BK41" s="496"/>
      <c r="BL41" s="496"/>
      <c r="BM41" s="450"/>
      <c r="BN41" s="460"/>
      <c r="BO41" s="496"/>
      <c r="BP41" s="496"/>
      <c r="BQ41" s="496"/>
      <c r="BR41" s="496"/>
      <c r="BS41" s="496"/>
      <c r="BT41" s="496"/>
      <c r="BU41" s="25"/>
      <c r="BV41" s="460"/>
      <c r="BW41" s="496"/>
      <c r="BX41" s="496"/>
      <c r="BY41" s="496"/>
      <c r="BZ41" s="496"/>
      <c r="CA41" s="496"/>
      <c r="CB41" s="496"/>
      <c r="CC41" s="25"/>
      <c r="CD41" s="460"/>
      <c r="CE41" s="496"/>
      <c r="CF41" s="496"/>
      <c r="CG41" s="496"/>
      <c r="CH41" s="496"/>
      <c r="CI41" s="496"/>
      <c r="CJ41" s="496"/>
      <c r="CK41" s="25"/>
      <c r="CL41" s="457"/>
      <c r="CM41" s="457"/>
      <c r="CN41" s="457"/>
      <c r="CO41" s="457"/>
      <c r="CP41" s="457"/>
      <c r="CQ41" s="457"/>
      <c r="CR41" s="25"/>
      <c r="CS41" s="457"/>
      <c r="CT41" s="457"/>
      <c r="CU41" s="457"/>
      <c r="CV41" s="457"/>
      <c r="CW41" s="457"/>
      <c r="CX41" s="457"/>
      <c r="CY41" s="25"/>
      <c r="CZ41" s="457"/>
      <c r="DA41" s="457"/>
      <c r="DB41" s="457"/>
      <c r="DC41" s="457"/>
      <c r="DD41" s="457"/>
      <c r="DE41" s="457"/>
      <c r="DF41" s="25"/>
      <c r="DG41" s="457"/>
      <c r="DH41" s="457"/>
      <c r="DI41" s="457"/>
      <c r="DJ41" s="457"/>
      <c r="DK41" s="457"/>
      <c r="DL41" s="457"/>
      <c r="DM41" s="25"/>
      <c r="DN41" s="457"/>
      <c r="DO41" s="457"/>
      <c r="DP41" s="457"/>
      <c r="DQ41" s="457"/>
      <c r="DR41" s="457"/>
      <c r="DS41" s="457"/>
    </row>
    <row r="42" spans="1:124" s="68" customFormat="1">
      <c r="B42" s="17"/>
      <c r="C42" s="755">
        <v>2019</v>
      </c>
      <c r="D42" s="756"/>
      <c r="E42" s="756"/>
      <c r="F42" s="756"/>
      <c r="G42" s="756"/>
      <c r="H42" s="756"/>
      <c r="I42" s="741"/>
      <c r="J42" s="65"/>
      <c r="K42" s="496"/>
      <c r="L42" s="496"/>
      <c r="M42" s="496"/>
      <c r="N42" s="496"/>
      <c r="O42" s="496"/>
      <c r="P42" s="496"/>
      <c r="Q42" s="450"/>
      <c r="R42" s="17"/>
      <c r="S42" s="755">
        <v>2018</v>
      </c>
      <c r="T42" s="756"/>
      <c r="U42" s="756"/>
      <c r="V42" s="756"/>
      <c r="W42" s="756"/>
      <c r="X42" s="756"/>
      <c r="Y42" s="629"/>
      <c r="Z42" s="65"/>
      <c r="AA42" s="496"/>
      <c r="AB42" s="496"/>
      <c r="AC42" s="496"/>
      <c r="AD42" s="496"/>
      <c r="AE42" s="496"/>
      <c r="AF42" s="496"/>
      <c r="AG42" s="450"/>
      <c r="AH42" s="65"/>
      <c r="AI42" s="496"/>
      <c r="AJ42" s="496"/>
      <c r="AK42" s="496"/>
      <c r="AL42" s="496"/>
      <c r="AM42" s="496"/>
      <c r="AN42" s="496"/>
      <c r="AO42"/>
      <c r="AP42" s="67"/>
      <c r="AQ42" s="759">
        <v>2017</v>
      </c>
      <c r="AR42" s="760"/>
      <c r="AS42" s="760"/>
      <c r="AT42" s="760"/>
      <c r="AU42" s="760"/>
      <c r="AV42" s="761"/>
      <c r="AW42"/>
      <c r="AX42" s="67"/>
      <c r="AY42" s="766"/>
      <c r="AZ42" s="766"/>
      <c r="BA42" s="766"/>
      <c r="BB42" s="766"/>
      <c r="BC42" s="766"/>
      <c r="BD42" s="766"/>
      <c r="BE42"/>
      <c r="BF42" s="67"/>
      <c r="BG42" s="759">
        <v>2016</v>
      </c>
      <c r="BH42" s="760"/>
      <c r="BI42" s="760"/>
      <c r="BJ42" s="760"/>
      <c r="BK42" s="760"/>
      <c r="BL42" s="761"/>
      <c r="BM42"/>
      <c r="BN42" s="67"/>
      <c r="BO42" s="759">
        <v>2015</v>
      </c>
      <c r="BP42" s="760"/>
      <c r="BQ42" s="760"/>
      <c r="BR42" s="760"/>
      <c r="BS42" s="760"/>
      <c r="BT42" s="761"/>
      <c r="BU42" s="17"/>
      <c r="BV42" s="411"/>
      <c r="BW42" s="765" t="s">
        <v>309</v>
      </c>
      <c r="BX42" s="765"/>
      <c r="BY42" s="765"/>
      <c r="BZ42" s="765"/>
      <c r="CA42" s="765"/>
      <c r="CB42" s="765"/>
      <c r="CC42" s="17"/>
      <c r="CD42" s="67"/>
      <c r="CE42" s="759">
        <v>2014</v>
      </c>
      <c r="CF42" s="760"/>
      <c r="CG42" s="760"/>
      <c r="CH42" s="760"/>
      <c r="CI42" s="760"/>
      <c r="CJ42" s="761"/>
      <c r="CK42" s="17"/>
      <c r="CL42" s="759" t="s">
        <v>291</v>
      </c>
      <c r="CM42" s="760"/>
      <c r="CN42" s="760"/>
      <c r="CO42" s="760"/>
      <c r="CP42" s="760"/>
      <c r="CQ42" s="761"/>
      <c r="CR42" s="17"/>
      <c r="CS42" s="759">
        <v>2013</v>
      </c>
      <c r="CT42" s="760"/>
      <c r="CU42" s="760"/>
      <c r="CV42" s="760"/>
      <c r="CW42" s="760"/>
      <c r="CX42" s="761"/>
      <c r="CY42" s="17"/>
      <c r="CZ42" s="759">
        <v>2012</v>
      </c>
      <c r="DA42" s="760"/>
      <c r="DB42" s="760"/>
      <c r="DC42" s="760"/>
      <c r="DD42" s="760"/>
      <c r="DE42" s="761"/>
      <c r="DF42" s="17"/>
      <c r="DG42" s="759">
        <v>2011</v>
      </c>
      <c r="DH42" s="760"/>
      <c r="DI42" s="760"/>
      <c r="DJ42" s="760"/>
      <c r="DK42" s="760"/>
      <c r="DL42" s="761"/>
      <c r="DM42" s="17"/>
      <c r="DN42" s="759">
        <v>2010</v>
      </c>
      <c r="DO42" s="760"/>
      <c r="DP42" s="760"/>
      <c r="DQ42" s="760"/>
      <c r="DR42" s="760"/>
      <c r="DS42" s="761"/>
    </row>
    <row r="43" spans="1:124" s="68" customFormat="1">
      <c r="B43" s="365" t="s">
        <v>29</v>
      </c>
      <c r="C43" s="604" t="s">
        <v>379</v>
      </c>
      <c r="D43" s="605" t="s">
        <v>21</v>
      </c>
      <c r="E43" s="605" t="s">
        <v>22</v>
      </c>
      <c r="F43" s="606" t="s">
        <v>23</v>
      </c>
      <c r="G43" s="603" t="s">
        <v>4</v>
      </c>
      <c r="H43" s="603" t="s">
        <v>5</v>
      </c>
      <c r="I43" s="741"/>
      <c r="J43" s="65"/>
      <c r="K43" s="496"/>
      <c r="L43" s="496"/>
      <c r="M43" s="496"/>
      <c r="N43" s="496"/>
      <c r="O43" s="496"/>
      <c r="P43" s="496"/>
      <c r="Q43" s="450"/>
      <c r="R43" s="365" t="s">
        <v>29</v>
      </c>
      <c r="S43" s="604" t="s">
        <v>20</v>
      </c>
      <c r="T43" s="605" t="s">
        <v>21</v>
      </c>
      <c r="U43" s="605" t="s">
        <v>22</v>
      </c>
      <c r="V43" s="606" t="s">
        <v>23</v>
      </c>
      <c r="W43" s="603" t="s">
        <v>4</v>
      </c>
      <c r="X43" s="603" t="s">
        <v>5</v>
      </c>
      <c r="Y43" s="629"/>
      <c r="Z43" s="65"/>
      <c r="AA43" s="496"/>
      <c r="AB43" s="496"/>
      <c r="AC43" s="496"/>
      <c r="AD43" s="496"/>
      <c r="AE43" s="496"/>
      <c r="AF43" s="496"/>
      <c r="AG43" s="450"/>
      <c r="AH43" s="65"/>
      <c r="AI43" s="496"/>
      <c r="AJ43" s="496"/>
      <c r="AK43" s="496"/>
      <c r="AL43" s="496"/>
      <c r="AM43" s="496"/>
      <c r="AN43" s="496"/>
      <c r="AO43"/>
      <c r="AP43" s="164" t="s">
        <v>29</v>
      </c>
      <c r="AQ43" s="70" t="s">
        <v>20</v>
      </c>
      <c r="AR43" s="71" t="s">
        <v>21</v>
      </c>
      <c r="AS43" s="71" t="s">
        <v>22</v>
      </c>
      <c r="AT43" s="72" t="s">
        <v>23</v>
      </c>
      <c r="AU43" s="73" t="s">
        <v>4</v>
      </c>
      <c r="AV43" s="73" t="s">
        <v>5</v>
      </c>
      <c r="AW43"/>
      <c r="AX43" s="552"/>
      <c r="AY43" s="67"/>
      <c r="AZ43" s="67"/>
      <c r="BA43" s="67"/>
      <c r="BB43" s="67"/>
      <c r="BC43" s="67"/>
      <c r="BD43" s="67"/>
      <c r="BE43"/>
      <c r="BF43" s="164" t="s">
        <v>29</v>
      </c>
      <c r="BG43" s="70" t="s">
        <v>20</v>
      </c>
      <c r="BH43" s="71" t="s">
        <v>21</v>
      </c>
      <c r="BI43" s="71" t="s">
        <v>22</v>
      </c>
      <c r="BJ43" s="72" t="s">
        <v>23</v>
      </c>
      <c r="BK43" s="73" t="s">
        <v>4</v>
      </c>
      <c r="BL43" s="73" t="s">
        <v>5</v>
      </c>
      <c r="BM43"/>
      <c r="BN43" s="164" t="s">
        <v>29</v>
      </c>
      <c r="BO43" s="70" t="s">
        <v>20</v>
      </c>
      <c r="BP43" s="71" t="s">
        <v>21</v>
      </c>
      <c r="BQ43" s="71" t="s">
        <v>328</v>
      </c>
      <c r="BR43" s="72" t="s">
        <v>23</v>
      </c>
      <c r="BS43" s="73" t="s">
        <v>4</v>
      </c>
      <c r="BT43" s="73" t="s">
        <v>5</v>
      </c>
      <c r="BU43" s="21"/>
      <c r="BV43" s="400" t="s">
        <v>29</v>
      </c>
      <c r="BW43" s="411" t="s">
        <v>20</v>
      </c>
      <c r="BX43" s="411" t="s">
        <v>21</v>
      </c>
      <c r="BY43" s="411" t="s">
        <v>22</v>
      </c>
      <c r="BZ43" s="411" t="s">
        <v>23</v>
      </c>
      <c r="CA43" s="411" t="s">
        <v>4</v>
      </c>
      <c r="CB43" s="411" t="s">
        <v>5</v>
      </c>
      <c r="CC43" s="21"/>
      <c r="CD43" s="164" t="s">
        <v>29</v>
      </c>
      <c r="CE43" s="70" t="s">
        <v>20</v>
      </c>
      <c r="CF43" s="71" t="s">
        <v>21</v>
      </c>
      <c r="CG43" s="71" t="s">
        <v>22</v>
      </c>
      <c r="CH43" s="72" t="s">
        <v>23</v>
      </c>
      <c r="CI43" s="73" t="s">
        <v>4</v>
      </c>
      <c r="CJ43" s="73" t="s">
        <v>5</v>
      </c>
      <c r="CK43" s="21"/>
      <c r="CL43" s="70" t="s">
        <v>20</v>
      </c>
      <c r="CM43" s="71" t="s">
        <v>21</v>
      </c>
      <c r="CN43" s="71" t="s">
        <v>22</v>
      </c>
      <c r="CO43" s="72" t="s">
        <v>23</v>
      </c>
      <c r="CP43" s="73" t="s">
        <v>4</v>
      </c>
      <c r="CQ43" s="73" t="s">
        <v>5</v>
      </c>
      <c r="CR43" s="21"/>
      <c r="CS43" s="70" t="s">
        <v>20</v>
      </c>
      <c r="CT43" s="71" t="s">
        <v>21</v>
      </c>
      <c r="CU43" s="71" t="s">
        <v>22</v>
      </c>
      <c r="CV43" s="72" t="s">
        <v>23</v>
      </c>
      <c r="CW43" s="73" t="s">
        <v>4</v>
      </c>
      <c r="CX43" s="73" t="s">
        <v>5</v>
      </c>
      <c r="CY43" s="21"/>
      <c r="CZ43" s="70" t="s">
        <v>20</v>
      </c>
      <c r="DA43" s="71" t="s">
        <v>21</v>
      </c>
      <c r="DB43" s="71" t="s">
        <v>22</v>
      </c>
      <c r="DC43" s="72" t="s">
        <v>23</v>
      </c>
      <c r="DD43" s="73" t="s">
        <v>4</v>
      </c>
      <c r="DE43" s="73" t="s">
        <v>5</v>
      </c>
      <c r="DF43" s="21"/>
      <c r="DG43" s="70" t="s">
        <v>20</v>
      </c>
      <c r="DH43" s="71" t="s">
        <v>21</v>
      </c>
      <c r="DI43" s="71" t="s">
        <v>22</v>
      </c>
      <c r="DJ43" s="72" t="s">
        <v>23</v>
      </c>
      <c r="DK43" s="73" t="s">
        <v>4</v>
      </c>
      <c r="DL43" s="73" t="s">
        <v>5</v>
      </c>
      <c r="DM43" s="21"/>
      <c r="DN43" s="70" t="s">
        <v>20</v>
      </c>
      <c r="DO43" s="71" t="s">
        <v>21</v>
      </c>
      <c r="DP43" s="71" t="s">
        <v>22</v>
      </c>
      <c r="DQ43" s="72" t="s">
        <v>23</v>
      </c>
      <c r="DR43" s="73" t="s">
        <v>4</v>
      </c>
      <c r="DS43" s="73" t="s">
        <v>5</v>
      </c>
    </row>
    <row r="44" spans="1:124" s="66" customFormat="1" ht="6" customHeight="1">
      <c r="B44" s="65"/>
      <c r="J44" s="65"/>
      <c r="K44" s="496"/>
      <c r="L44" s="496"/>
      <c r="M44" s="496"/>
      <c r="N44" s="496"/>
      <c r="O44" s="496"/>
      <c r="P44" s="496"/>
      <c r="Q44" s="450"/>
      <c r="R44" s="65"/>
      <c r="Y44"/>
      <c r="Z44" s="65"/>
      <c r="AA44" s="496"/>
      <c r="AB44" s="496"/>
      <c r="AC44" s="496"/>
      <c r="AD44" s="496"/>
      <c r="AE44" s="496"/>
      <c r="AF44" s="496"/>
      <c r="AG44" s="450"/>
      <c r="AH44" s="65"/>
      <c r="AI44" s="496"/>
      <c r="AJ44" s="496"/>
      <c r="AK44" s="496"/>
      <c r="AL44" s="496"/>
      <c r="AM44" s="496"/>
      <c r="AN44" s="496"/>
      <c r="AO44"/>
      <c r="AP44" s="65"/>
      <c r="AW44"/>
      <c r="AX44" s="543"/>
      <c r="AY44" s="549"/>
      <c r="AZ44" s="549"/>
      <c r="BA44" s="549"/>
      <c r="BB44" s="549"/>
      <c r="BC44" s="549"/>
      <c r="BD44" s="549"/>
      <c r="BE44"/>
      <c r="BF44" s="65"/>
      <c r="BM44"/>
      <c r="BN44" s="65"/>
      <c r="BU44" s="25"/>
      <c r="BV44" s="401"/>
      <c r="BW44" s="402"/>
      <c r="BX44" s="402"/>
      <c r="BY44" s="402"/>
      <c r="BZ44" s="402"/>
      <c r="CA44" s="402"/>
      <c r="CB44" s="402"/>
      <c r="CC44" s="25"/>
      <c r="CD44" s="65"/>
      <c r="CK44" s="25"/>
      <c r="CR44" s="25"/>
      <c r="CY44" s="25"/>
      <c r="DF44" s="25"/>
      <c r="DM44" s="25"/>
    </row>
    <row r="45" spans="1:124" s="75" customFormat="1" ht="12.75" customHeight="1">
      <c r="B45" s="74" t="s">
        <v>24</v>
      </c>
      <c r="C45" s="704">
        <v>0.12</v>
      </c>
      <c r="D45" s="705">
        <v>0.14000000000000001</v>
      </c>
      <c r="E45" s="705">
        <v>0.1</v>
      </c>
      <c r="F45" s="706"/>
      <c r="G45" s="707">
        <v>0.13</v>
      </c>
      <c r="H45" s="735"/>
      <c r="I45" s="737"/>
      <c r="J45" s="65"/>
      <c r="K45" s="496"/>
      <c r="L45" s="496"/>
      <c r="M45" s="496"/>
      <c r="N45" s="496"/>
      <c r="O45" s="496"/>
      <c r="P45" s="496"/>
      <c r="Q45" s="450"/>
      <c r="R45" s="74" t="s">
        <v>24</v>
      </c>
      <c r="S45" s="704">
        <v>-0.05</v>
      </c>
      <c r="T45" s="705">
        <v>-0.02</v>
      </c>
      <c r="U45" s="705">
        <v>0.08</v>
      </c>
      <c r="V45" s="706">
        <v>0.05</v>
      </c>
      <c r="W45" s="707">
        <v>-0.03</v>
      </c>
      <c r="X45" s="735">
        <v>0.02</v>
      </c>
      <c r="Y45" s="629"/>
      <c r="Z45" s="65"/>
      <c r="AA45" s="496"/>
      <c r="AB45" s="496"/>
      <c r="AC45" s="496"/>
      <c r="AD45" s="496"/>
      <c r="AE45" s="496"/>
      <c r="AF45" s="496"/>
      <c r="AG45" s="450"/>
      <c r="AH45" s="65"/>
      <c r="AI45" s="496"/>
      <c r="AJ45" s="496"/>
      <c r="AK45" s="496"/>
      <c r="AL45" s="496"/>
      <c r="AM45" s="496"/>
      <c r="AN45" s="496"/>
      <c r="AO45"/>
      <c r="AP45" s="74" t="s">
        <v>24</v>
      </c>
      <c r="AQ45" s="83">
        <v>0.05</v>
      </c>
      <c r="AR45" s="84">
        <v>0.05</v>
      </c>
      <c r="AS45" s="84">
        <v>0.06</v>
      </c>
      <c r="AT45" s="337">
        <v>0.11</v>
      </c>
      <c r="AU45" s="509">
        <v>0.05</v>
      </c>
      <c r="AV45" s="380">
        <v>7.0000000000000007E-2</v>
      </c>
      <c r="AW45"/>
      <c r="AX45" s="549"/>
      <c r="AY45" s="553"/>
      <c r="AZ45" s="553"/>
      <c r="BA45" s="553"/>
      <c r="BB45" s="557"/>
      <c r="BC45" s="548"/>
      <c r="BD45" s="548"/>
      <c r="BE45"/>
      <c r="BF45" s="74" t="s">
        <v>24</v>
      </c>
      <c r="BG45" s="83">
        <v>0.15</v>
      </c>
      <c r="BH45" s="84">
        <v>0.09</v>
      </c>
      <c r="BI45" s="84">
        <v>7.0000000000000007E-2</v>
      </c>
      <c r="BJ45" s="166">
        <v>0.03</v>
      </c>
      <c r="BK45" s="509">
        <v>0.12</v>
      </c>
      <c r="BL45" s="380">
        <v>0.08</v>
      </c>
      <c r="BM45"/>
      <c r="BN45" s="74" t="s">
        <v>24</v>
      </c>
      <c r="BO45" s="83">
        <v>0.17</v>
      </c>
      <c r="BP45" s="84">
        <v>0.14000000000000001</v>
      </c>
      <c r="BQ45" s="84">
        <v>0.15</v>
      </c>
      <c r="BR45" s="166">
        <v>0.11</v>
      </c>
      <c r="BS45" s="379">
        <v>0.15</v>
      </c>
      <c r="BT45" s="380">
        <v>0.14000000000000001</v>
      </c>
      <c r="BU45" s="25"/>
      <c r="BV45" s="409" t="s">
        <v>312</v>
      </c>
      <c r="BW45" s="403"/>
      <c r="BX45" s="403"/>
      <c r="BY45" s="403"/>
      <c r="BZ45" s="403"/>
      <c r="CA45" s="404"/>
      <c r="CB45" s="404"/>
      <c r="CC45" s="25"/>
      <c r="CD45" s="74" t="s">
        <v>24</v>
      </c>
      <c r="CE45" s="83">
        <v>0.2</v>
      </c>
      <c r="CF45" s="84">
        <v>0.2</v>
      </c>
      <c r="CG45" s="165">
        <v>0.16</v>
      </c>
      <c r="CH45" s="166">
        <v>0.21</v>
      </c>
      <c r="CI45" s="379">
        <v>0.2</v>
      </c>
      <c r="CJ45" s="380">
        <v>0.19</v>
      </c>
      <c r="CK45" s="25"/>
      <c r="CL45" s="83">
        <v>0.24</v>
      </c>
      <c r="CM45" s="84">
        <v>0.14000000000000001</v>
      </c>
      <c r="CN45" s="165">
        <v>0.14000000000000001</v>
      </c>
      <c r="CO45" s="166">
        <v>0.06</v>
      </c>
      <c r="CP45" s="379">
        <v>0.18</v>
      </c>
      <c r="CQ45" s="380">
        <v>0.13</v>
      </c>
      <c r="CR45" s="25"/>
      <c r="CS45" s="92">
        <v>0.23980748956875922</v>
      </c>
      <c r="CT45" s="93">
        <v>0.14199999999999999</v>
      </c>
      <c r="CU45" s="93">
        <v>0.14099999999999999</v>
      </c>
      <c r="CV45" s="167">
        <v>0.06</v>
      </c>
      <c r="CW45" s="381">
        <v>0.185</v>
      </c>
      <c r="CX45" s="382">
        <v>0.14000000000000001</v>
      </c>
      <c r="CY45" s="25"/>
      <c r="CZ45" s="92">
        <v>0.11496226415094357</v>
      </c>
      <c r="DA45" s="93">
        <v>0.20763952046300083</v>
      </c>
      <c r="DB45" s="93">
        <v>0.16652832905207915</v>
      </c>
      <c r="DC45" s="94">
        <v>0.10142133659082875</v>
      </c>
      <c r="DD45" s="99">
        <v>0.16457369464639782</v>
      </c>
      <c r="DE45" s="100">
        <v>0.14000000000000001</v>
      </c>
      <c r="DF45" s="25"/>
      <c r="DG45" s="383">
        <v>9.1999999999999998E-2</v>
      </c>
      <c r="DH45" s="384">
        <v>4.1000000000000002E-2</v>
      </c>
      <c r="DI45" s="384">
        <v>8.3000000000000004E-2</v>
      </c>
      <c r="DJ45" s="385">
        <v>0.111</v>
      </c>
      <c r="DK45" s="104">
        <v>6.4000000000000001E-2</v>
      </c>
      <c r="DL45" s="100">
        <v>8.3000000000000004E-2</v>
      </c>
      <c r="DM45" s="386"/>
      <c r="DN45" s="383">
        <v>8.7999999999999995E-2</v>
      </c>
      <c r="DO45" s="384">
        <v>0.11</v>
      </c>
      <c r="DP45" s="384">
        <v>5.1999999999999998E-2</v>
      </c>
      <c r="DQ45" s="385">
        <v>0.14699999999999999</v>
      </c>
      <c r="DR45" s="104">
        <v>0.1</v>
      </c>
      <c r="DS45" s="100">
        <v>0.10100000000000001</v>
      </c>
    </row>
    <row r="46" spans="1:124" s="66" customFormat="1" ht="6" customHeight="1">
      <c r="B46" s="65"/>
      <c r="C46" s="615"/>
      <c r="D46" s="616"/>
      <c r="E46" s="616"/>
      <c r="F46" s="615"/>
      <c r="G46" s="617"/>
      <c r="H46" s="618"/>
      <c r="J46" s="65"/>
      <c r="K46" s="496"/>
      <c r="L46" s="496"/>
      <c r="M46" s="496"/>
      <c r="N46" s="496"/>
      <c r="O46" s="496"/>
      <c r="P46" s="496"/>
      <c r="Q46" s="450"/>
      <c r="R46" s="65"/>
      <c r="S46" s="615"/>
      <c r="T46" s="616"/>
      <c r="U46" s="616"/>
      <c r="V46" s="615"/>
      <c r="W46" s="617"/>
      <c r="X46" s="618"/>
      <c r="Y46"/>
      <c r="Z46" s="65"/>
      <c r="AA46" s="496"/>
      <c r="AB46" s="496"/>
      <c r="AC46" s="496"/>
      <c r="AD46" s="496"/>
      <c r="AE46" s="496"/>
      <c r="AF46" s="496"/>
      <c r="AG46" s="450"/>
      <c r="AH46" s="65"/>
      <c r="AI46" s="496"/>
      <c r="AJ46" s="496"/>
      <c r="AK46" s="496"/>
      <c r="AL46" s="496"/>
      <c r="AM46" s="496"/>
      <c r="AN46" s="496"/>
      <c r="AO46"/>
      <c r="AP46" s="65"/>
      <c r="AQ46" s="75"/>
      <c r="AT46" s="75"/>
      <c r="AU46" s="531"/>
      <c r="AV46" s="532"/>
      <c r="AW46"/>
      <c r="AX46" s="543"/>
      <c r="AY46" s="549"/>
      <c r="AZ46" s="549"/>
      <c r="BA46" s="549"/>
      <c r="BB46" s="549"/>
      <c r="BC46" s="549"/>
      <c r="BD46" s="549"/>
      <c r="BE46"/>
      <c r="BF46" s="65"/>
      <c r="BJ46" s="75"/>
      <c r="BK46" s="531"/>
      <c r="BL46" s="532"/>
      <c r="BM46"/>
      <c r="BN46" s="65"/>
      <c r="BQ46" s="75"/>
      <c r="BS46" s="364"/>
      <c r="BT46" s="364"/>
      <c r="BU46" s="25"/>
      <c r="BV46" s="401"/>
      <c r="BW46" s="402"/>
      <c r="BX46" s="402"/>
      <c r="BY46" s="402"/>
      <c r="BZ46" s="402"/>
      <c r="CA46" s="402"/>
      <c r="CB46" s="402"/>
      <c r="CC46" s="25"/>
      <c r="CD46" s="65"/>
      <c r="CI46" s="364"/>
      <c r="CJ46" s="364"/>
      <c r="CK46" s="25"/>
      <c r="CR46" s="25"/>
      <c r="CW46" s="364"/>
      <c r="CX46" s="364"/>
      <c r="CY46" s="25"/>
      <c r="DF46" s="25"/>
      <c r="DK46" s="364"/>
      <c r="DL46" s="364"/>
      <c r="DM46" s="25"/>
      <c r="DR46" s="364"/>
      <c r="DS46" s="364"/>
    </row>
    <row r="47" spans="1:124" s="77" customFormat="1">
      <c r="B47" s="584" t="s">
        <v>364</v>
      </c>
      <c r="C47" s="708">
        <v>0.12</v>
      </c>
      <c r="D47" s="709">
        <v>0.2</v>
      </c>
      <c r="E47" s="709">
        <v>0.08</v>
      </c>
      <c r="F47" s="710"/>
      <c r="G47" s="711">
        <v>0.16</v>
      </c>
      <c r="H47" s="736"/>
      <c r="I47" s="738"/>
      <c r="J47" s="65"/>
      <c r="K47" s="496"/>
      <c r="L47" s="496"/>
      <c r="M47" s="496"/>
      <c r="N47" s="496"/>
      <c r="O47" s="496"/>
      <c r="P47" s="496"/>
      <c r="Q47" s="450"/>
      <c r="R47" s="584" t="s">
        <v>364</v>
      </c>
      <c r="S47" s="708">
        <v>-0.15</v>
      </c>
      <c r="T47" s="709">
        <v>-0.08</v>
      </c>
      <c r="U47" s="709">
        <v>0.04</v>
      </c>
      <c r="V47" s="710">
        <v>0.01</v>
      </c>
      <c r="W47" s="711">
        <v>-0.11</v>
      </c>
      <c r="X47" s="736">
        <v>-0.04</v>
      </c>
      <c r="Y47" s="629"/>
      <c r="Z47" s="65"/>
      <c r="AA47" s="496"/>
      <c r="AB47" s="496"/>
      <c r="AC47" s="496"/>
      <c r="AD47" s="496"/>
      <c r="AE47" s="496"/>
      <c r="AF47" s="496"/>
      <c r="AG47" s="450"/>
      <c r="AH47" s="65"/>
      <c r="AI47" s="496"/>
      <c r="AJ47" s="496"/>
      <c r="AK47" s="496"/>
      <c r="AL47" s="496"/>
      <c r="AM47" s="496"/>
      <c r="AN47" s="496"/>
      <c r="AO47"/>
      <c r="AP47" s="76" t="s">
        <v>287</v>
      </c>
      <c r="AQ47" s="105">
        <v>0.08</v>
      </c>
      <c r="AR47" s="106">
        <v>0.04</v>
      </c>
      <c r="AS47" s="106">
        <v>0.04</v>
      </c>
      <c r="AT47" s="106">
        <v>0.11</v>
      </c>
      <c r="AU47" s="506">
        <v>0.06</v>
      </c>
      <c r="AV47" s="109">
        <v>7.0000000000000007E-2</v>
      </c>
      <c r="AW47"/>
      <c r="AX47" s="78"/>
      <c r="AY47" s="120"/>
      <c r="AZ47" s="120"/>
      <c r="BA47" s="120"/>
      <c r="BB47" s="120"/>
      <c r="BC47" s="554"/>
      <c r="BD47" s="550"/>
      <c r="BE47"/>
      <c r="BF47" s="76" t="s">
        <v>287</v>
      </c>
      <c r="BG47" s="105">
        <v>0.17</v>
      </c>
      <c r="BH47" s="106">
        <v>0.13</v>
      </c>
      <c r="BI47" s="106">
        <v>0.22</v>
      </c>
      <c r="BJ47" s="107">
        <v>7.0000000000000007E-2</v>
      </c>
      <c r="BK47" s="506">
        <v>0.15</v>
      </c>
      <c r="BL47" s="109">
        <v>0.14000000000000001</v>
      </c>
      <c r="BM47"/>
      <c r="BN47" s="76" t="s">
        <v>287</v>
      </c>
      <c r="BO47" s="105">
        <v>0.01</v>
      </c>
      <c r="BP47" s="106">
        <v>0.08</v>
      </c>
      <c r="BQ47" s="106">
        <v>0.05</v>
      </c>
      <c r="BR47" s="107">
        <v>0.06</v>
      </c>
      <c r="BS47" s="108">
        <v>0.04</v>
      </c>
      <c r="BT47" s="109">
        <v>0.05</v>
      </c>
      <c r="BU47" s="25"/>
      <c r="BV47" s="405" t="s">
        <v>287</v>
      </c>
      <c r="BW47" s="406"/>
      <c r="BX47" s="406"/>
      <c r="BY47" s="406"/>
      <c r="BZ47" s="406"/>
      <c r="CA47" s="407"/>
      <c r="CB47" s="407"/>
      <c r="CC47" s="25"/>
      <c r="CD47" s="76" t="s">
        <v>25</v>
      </c>
      <c r="CE47" s="105">
        <v>0.08</v>
      </c>
      <c r="CF47" s="106">
        <v>0.09</v>
      </c>
      <c r="CG47" s="106">
        <v>0.09</v>
      </c>
      <c r="CH47" s="107">
        <v>0.15</v>
      </c>
      <c r="CI47" s="108">
        <v>0.09</v>
      </c>
      <c r="CJ47" s="109">
        <v>0.1</v>
      </c>
      <c r="CK47" s="25"/>
      <c r="CL47" s="110"/>
      <c r="CM47" s="111"/>
      <c r="CN47" s="111"/>
      <c r="CO47" s="112"/>
      <c r="CP47" s="367"/>
      <c r="CQ47" s="368"/>
      <c r="CR47" s="25"/>
      <c r="CS47" s="105">
        <v>5.7341740361900068E-2</v>
      </c>
      <c r="CT47" s="106">
        <v>0.04</v>
      </c>
      <c r="CU47" s="106">
        <v>5.2999999999999999E-2</v>
      </c>
      <c r="CV47" s="107">
        <v>0.13</v>
      </c>
      <c r="CW47" s="108">
        <v>5.0535616039354102E-2</v>
      </c>
      <c r="CX47" s="109">
        <v>7.0000000000000007E-2</v>
      </c>
      <c r="CY47" s="25"/>
      <c r="CZ47" s="105">
        <v>0.13700000000000001</v>
      </c>
      <c r="DA47" s="106">
        <v>0.115</v>
      </c>
      <c r="DB47" s="106">
        <v>0.16500000000000001</v>
      </c>
      <c r="DC47" s="107">
        <v>-2.2669720290796724E-2</v>
      </c>
      <c r="DD47" s="108">
        <v>0.125</v>
      </c>
      <c r="DE47" s="109">
        <v>9.1323233488489919E-2</v>
      </c>
      <c r="DF47" s="25"/>
      <c r="DG47" s="115">
        <v>9.9000000000000005E-2</v>
      </c>
      <c r="DH47" s="116">
        <v>2.1000000000000001E-2</v>
      </c>
      <c r="DI47" s="116">
        <v>0.08</v>
      </c>
      <c r="DJ47" s="117">
        <v>5.2999999999999999E-2</v>
      </c>
      <c r="DK47" s="118">
        <v>5.5E-2</v>
      </c>
      <c r="DL47" s="109">
        <v>0.06</v>
      </c>
      <c r="DM47" s="25"/>
      <c r="DN47" s="115">
        <v>8.6999999999999994E-2</v>
      </c>
      <c r="DO47" s="116">
        <v>0.27100000000000002</v>
      </c>
      <c r="DP47" s="116">
        <v>0.114</v>
      </c>
      <c r="DQ47" s="117">
        <v>0.115</v>
      </c>
      <c r="DR47" s="118">
        <v>0.183</v>
      </c>
      <c r="DS47" s="109">
        <v>0.14499999999999999</v>
      </c>
    </row>
    <row r="48" spans="1:124" s="77" customFormat="1">
      <c r="B48" s="78" t="s">
        <v>116</v>
      </c>
      <c r="C48" s="620">
        <v>-0.06</v>
      </c>
      <c r="D48" s="621">
        <v>0</v>
      </c>
      <c r="E48" s="621">
        <v>-0.1</v>
      </c>
      <c r="F48" s="622"/>
      <c r="G48" s="623">
        <v>-0.03</v>
      </c>
      <c r="H48" s="619"/>
      <c r="I48" s="738"/>
      <c r="J48" s="65"/>
      <c r="K48" s="496"/>
      <c r="L48" s="496"/>
      <c r="M48" s="496"/>
      <c r="N48" s="496"/>
      <c r="O48" s="496"/>
      <c r="P48" s="496"/>
      <c r="Q48" s="450"/>
      <c r="R48" s="78" t="s">
        <v>116</v>
      </c>
      <c r="S48" s="620">
        <v>-0.14000000000000001</v>
      </c>
      <c r="T48" s="621">
        <v>-0.11</v>
      </c>
      <c r="U48" s="621">
        <v>-0.17</v>
      </c>
      <c r="V48" s="622">
        <v>-0.21</v>
      </c>
      <c r="W48" s="623">
        <v>-0.13</v>
      </c>
      <c r="X48" s="619">
        <v>-0.16</v>
      </c>
      <c r="Y48" s="629"/>
      <c r="Z48" s="65"/>
      <c r="AA48" s="496"/>
      <c r="AB48" s="496"/>
      <c r="AC48" s="496"/>
      <c r="AD48" s="496"/>
      <c r="AE48" s="496"/>
      <c r="AF48" s="496"/>
      <c r="AG48" s="450"/>
      <c r="AH48" s="65"/>
      <c r="AI48" s="496"/>
      <c r="AJ48" s="496"/>
      <c r="AK48" s="496"/>
      <c r="AL48" s="496"/>
      <c r="AM48" s="496"/>
      <c r="AN48" s="496"/>
      <c r="AO48"/>
      <c r="AP48" s="78" t="s">
        <v>26</v>
      </c>
      <c r="AQ48" s="119">
        <v>-0.17</v>
      </c>
      <c r="AR48" s="120">
        <v>-0.01</v>
      </c>
      <c r="AS48" s="120">
        <v>0.1</v>
      </c>
      <c r="AT48" s="120">
        <v>0.27</v>
      </c>
      <c r="AU48" s="507">
        <v>-0.09</v>
      </c>
      <c r="AV48" s="109">
        <v>0.05</v>
      </c>
      <c r="AW48"/>
      <c r="AX48" s="78"/>
      <c r="AY48" s="120"/>
      <c r="AZ48" s="120"/>
      <c r="BA48" s="120"/>
      <c r="BB48" s="120"/>
      <c r="BC48" s="554"/>
      <c r="BD48" s="550"/>
      <c r="BE48"/>
      <c r="BF48" s="78" t="s">
        <v>26</v>
      </c>
      <c r="BG48" s="119">
        <v>0.02</v>
      </c>
      <c r="BH48" s="120">
        <v>-0.27</v>
      </c>
      <c r="BI48" s="120">
        <v>-0.24</v>
      </c>
      <c r="BJ48" s="121">
        <v>-0.3</v>
      </c>
      <c r="BK48" s="507">
        <v>-0.14000000000000001</v>
      </c>
      <c r="BL48" s="109">
        <v>-0.2</v>
      </c>
      <c r="BM48"/>
      <c r="BN48" s="78" t="s">
        <v>26</v>
      </c>
      <c r="BO48" s="119">
        <v>0.17</v>
      </c>
      <c r="BP48" s="120">
        <v>0.37</v>
      </c>
      <c r="BQ48" s="120">
        <v>0.35</v>
      </c>
      <c r="BR48" s="121">
        <v>0.1</v>
      </c>
      <c r="BS48" s="108">
        <v>0.28000000000000003</v>
      </c>
      <c r="BT48" s="109">
        <v>0.24</v>
      </c>
      <c r="BU48" s="21"/>
      <c r="BV48" s="405" t="s">
        <v>26</v>
      </c>
      <c r="BW48" s="406"/>
      <c r="BX48" s="406"/>
      <c r="BY48" s="406"/>
      <c r="BZ48" s="406"/>
      <c r="CA48" s="407"/>
      <c r="CB48" s="407"/>
      <c r="CC48" s="21"/>
      <c r="CD48" s="78" t="s">
        <v>26</v>
      </c>
      <c r="CE48" s="119">
        <v>0.09</v>
      </c>
      <c r="CF48" s="120">
        <v>0.05</v>
      </c>
      <c r="CG48" s="120">
        <v>-0.02</v>
      </c>
      <c r="CH48" s="121">
        <v>0.68</v>
      </c>
      <c r="CI48" s="108">
        <v>7.0000000000000007E-2</v>
      </c>
      <c r="CJ48" s="109">
        <v>0.17</v>
      </c>
      <c r="CK48" s="21"/>
      <c r="CL48" s="122"/>
      <c r="CM48" s="123"/>
      <c r="CN48" s="123"/>
      <c r="CO48" s="124"/>
      <c r="CP48" s="113"/>
      <c r="CQ48" s="114"/>
      <c r="CR48" s="21"/>
      <c r="CS48" s="119">
        <v>0.22965093796074171</v>
      </c>
      <c r="CT48" s="120">
        <v>0.17899999999999999</v>
      </c>
      <c r="CU48" s="120">
        <v>0.106</v>
      </c>
      <c r="CV48" s="121">
        <v>-0.35</v>
      </c>
      <c r="CW48" s="108">
        <v>0.20313303359478416</v>
      </c>
      <c r="CX48" s="109">
        <v>0</v>
      </c>
      <c r="CY48" s="21"/>
      <c r="CZ48" s="119">
        <v>0.16</v>
      </c>
      <c r="DA48" s="120">
        <v>0.27400000000000002</v>
      </c>
      <c r="DB48" s="120">
        <v>0.40100000000000002</v>
      </c>
      <c r="DC48" s="121">
        <v>0.30980623200446078</v>
      </c>
      <c r="DD48" s="108">
        <v>0.218</v>
      </c>
      <c r="DE48" s="109">
        <v>0.28956049616591151</v>
      </c>
      <c r="DF48" s="21"/>
      <c r="DG48" s="125">
        <v>0.98799999999999999</v>
      </c>
      <c r="DH48" s="126">
        <v>-3.3000000000000002E-2</v>
      </c>
      <c r="DI48" s="126">
        <v>-4.9000000000000002E-2</v>
      </c>
      <c r="DJ48" s="127">
        <v>0.16</v>
      </c>
      <c r="DK48" s="118">
        <v>9.8000000000000004E-2</v>
      </c>
      <c r="DL48" s="109">
        <v>7.6999999999999999E-2</v>
      </c>
      <c r="DM48" s="21"/>
      <c r="DN48" s="125">
        <v>-7.2999999999999995E-2</v>
      </c>
      <c r="DO48" s="126">
        <v>0.16700000000000001</v>
      </c>
      <c r="DP48" s="126">
        <v>8.3000000000000004E-2</v>
      </c>
      <c r="DQ48" s="127">
        <v>0.11799999999999999</v>
      </c>
      <c r="DR48" s="118">
        <v>5.8000000000000003E-2</v>
      </c>
      <c r="DS48" s="109">
        <v>8.2000000000000003E-2</v>
      </c>
    </row>
    <row r="49" spans="2:123" s="77" customFormat="1">
      <c r="B49" s="78" t="s">
        <v>26</v>
      </c>
      <c r="C49" s="620">
        <v>0.99</v>
      </c>
      <c r="D49" s="621">
        <v>1.08</v>
      </c>
      <c r="E49" s="621">
        <v>0.61</v>
      </c>
      <c r="F49" s="622"/>
      <c r="G49" s="623">
        <v>1.04</v>
      </c>
      <c r="H49" s="619"/>
      <c r="I49" s="738"/>
      <c r="J49" s="65"/>
      <c r="K49" s="496"/>
      <c r="L49" s="496"/>
      <c r="M49" s="496"/>
      <c r="N49" s="496"/>
      <c r="O49" s="496"/>
      <c r="P49" s="496"/>
      <c r="Q49" s="450"/>
      <c r="R49" s="78" t="s">
        <v>26</v>
      </c>
      <c r="S49" s="620">
        <v>0</v>
      </c>
      <c r="T49" s="621">
        <v>0.21</v>
      </c>
      <c r="U49" s="621">
        <v>0.55000000000000004</v>
      </c>
      <c r="V49" s="622">
        <v>0.61</v>
      </c>
      <c r="W49" s="623">
        <v>0.1</v>
      </c>
      <c r="X49" s="619">
        <v>0.36</v>
      </c>
      <c r="Y49" s="629"/>
      <c r="Z49" s="65"/>
      <c r="AA49" s="496"/>
      <c r="AB49" s="496"/>
      <c r="AC49" s="496"/>
      <c r="AD49" s="496"/>
      <c r="AE49" s="496"/>
      <c r="AF49" s="496"/>
      <c r="AG49" s="450"/>
      <c r="AH49" s="65"/>
      <c r="AI49" s="496"/>
      <c r="AJ49" s="496"/>
      <c r="AK49" s="496"/>
      <c r="AL49" s="496"/>
      <c r="AM49" s="496"/>
      <c r="AN49" s="496"/>
      <c r="AO49"/>
      <c r="AP49" s="78" t="s">
        <v>307</v>
      </c>
      <c r="AQ49" s="119">
        <v>0.23</v>
      </c>
      <c r="AR49" s="120">
        <v>0.04</v>
      </c>
      <c r="AS49" s="120">
        <v>0.08</v>
      </c>
      <c r="AT49" s="120">
        <v>0.03</v>
      </c>
      <c r="AU49" s="507">
        <v>0.13</v>
      </c>
      <c r="AV49" s="109">
        <v>0.09</v>
      </c>
      <c r="AW49"/>
      <c r="AX49" s="78"/>
      <c r="AY49" s="120"/>
      <c r="AZ49" s="120"/>
      <c r="BA49" s="120"/>
      <c r="BB49" s="120"/>
      <c r="BC49" s="554"/>
      <c r="BD49" s="550"/>
      <c r="BE49"/>
      <c r="BF49" s="78" t="s">
        <v>307</v>
      </c>
      <c r="BG49" s="119">
        <v>0.36</v>
      </c>
      <c r="BH49" s="120">
        <v>0.28999999999999998</v>
      </c>
      <c r="BI49" s="120">
        <v>0.12</v>
      </c>
      <c r="BJ49" s="121">
        <v>0.23</v>
      </c>
      <c r="BK49" s="507">
        <v>0.32</v>
      </c>
      <c r="BL49" s="109">
        <v>0.25</v>
      </c>
      <c r="BM49"/>
      <c r="BN49" s="78" t="s">
        <v>307</v>
      </c>
      <c r="BO49" s="119">
        <v>0.33</v>
      </c>
      <c r="BP49" s="120">
        <v>0.08</v>
      </c>
      <c r="BQ49" s="120">
        <v>0.2</v>
      </c>
      <c r="BR49" s="121">
        <v>0.17</v>
      </c>
      <c r="BS49" s="108">
        <v>0.19</v>
      </c>
      <c r="BT49" s="109">
        <v>0.19</v>
      </c>
      <c r="BU49" s="25"/>
      <c r="BV49" s="405" t="s">
        <v>307</v>
      </c>
      <c r="BW49" s="406"/>
      <c r="BX49" s="406"/>
      <c r="BY49" s="406"/>
      <c r="BZ49" s="406"/>
      <c r="CA49" s="407"/>
      <c r="CB49" s="407"/>
      <c r="CC49" s="25"/>
      <c r="CD49" s="78" t="s">
        <v>27</v>
      </c>
      <c r="CE49" s="119">
        <v>0.28000000000000003</v>
      </c>
      <c r="CF49" s="120">
        <v>0.27</v>
      </c>
      <c r="CG49" s="120">
        <v>0.16</v>
      </c>
      <c r="CH49" s="121">
        <v>0.17</v>
      </c>
      <c r="CI49" s="108">
        <v>0.27</v>
      </c>
      <c r="CJ49" s="109">
        <v>0.21</v>
      </c>
      <c r="CK49" s="25"/>
      <c r="CL49" s="122"/>
      <c r="CM49" s="123"/>
      <c r="CN49" s="123"/>
      <c r="CO49" s="124"/>
      <c r="CP49" s="113"/>
      <c r="CQ49" s="114"/>
      <c r="CR49" s="25"/>
      <c r="CS49" s="119">
        <v>0.80652490860934967</v>
      </c>
      <c r="CT49" s="120">
        <v>0.153</v>
      </c>
      <c r="CU49" s="120">
        <v>0.27600000000000002</v>
      </c>
      <c r="CV49" s="121">
        <v>-0.01</v>
      </c>
      <c r="CW49" s="108">
        <v>0.36430551929078536</v>
      </c>
      <c r="CX49" s="109">
        <v>0.21</v>
      </c>
      <c r="CY49" s="25"/>
      <c r="CZ49" s="119">
        <v>-0.318</v>
      </c>
      <c r="DA49" s="120">
        <v>0.47799999999999998</v>
      </c>
      <c r="DB49" s="120">
        <v>5.7000000000000002E-2</v>
      </c>
      <c r="DC49" s="121">
        <v>0.26627490890363648</v>
      </c>
      <c r="DD49" s="108">
        <v>6.7000000000000004E-2</v>
      </c>
      <c r="DE49" s="109">
        <v>0.12867179750206637</v>
      </c>
      <c r="DF49" s="25"/>
      <c r="DG49" s="125">
        <v>0.3</v>
      </c>
      <c r="DH49" s="126">
        <v>0.28499999999999998</v>
      </c>
      <c r="DI49" s="126">
        <v>0.26800000000000002</v>
      </c>
      <c r="DJ49" s="127">
        <v>5.0999999999999997E-2</v>
      </c>
      <c r="DK49" s="118">
        <v>0.55800000000000005</v>
      </c>
      <c r="DL49" s="109">
        <v>0.27900000000000003</v>
      </c>
      <c r="DM49" s="25"/>
      <c r="DN49" s="125">
        <v>0.161</v>
      </c>
      <c r="DO49" s="126">
        <v>0.14099999999999999</v>
      </c>
      <c r="DP49" s="126">
        <v>0.628</v>
      </c>
      <c r="DQ49" s="127">
        <v>0.56699999999999995</v>
      </c>
      <c r="DR49" s="118">
        <v>0.14799999999999999</v>
      </c>
      <c r="DS49" s="109">
        <v>0.41499999999999998</v>
      </c>
    </row>
    <row r="50" spans="2:123" s="77" customFormat="1">
      <c r="B50" s="78" t="s">
        <v>28</v>
      </c>
      <c r="C50" s="620">
        <v>-0.04</v>
      </c>
      <c r="D50" s="621">
        <v>-0.13</v>
      </c>
      <c r="E50" s="621">
        <v>0.25</v>
      </c>
      <c r="F50" s="622"/>
      <c r="G50" s="623">
        <v>-0.09</v>
      </c>
      <c r="H50" s="619"/>
      <c r="I50" s="738"/>
      <c r="J50" s="65"/>
      <c r="K50" s="496"/>
      <c r="L50" s="496"/>
      <c r="M50" s="496"/>
      <c r="N50" s="496"/>
      <c r="O50" s="496"/>
      <c r="P50" s="496"/>
      <c r="Q50" s="450"/>
      <c r="R50" s="78" t="s">
        <v>28</v>
      </c>
      <c r="S50" s="620">
        <v>-7.0000000000000007E-2</v>
      </c>
      <c r="T50" s="621">
        <v>-0.09</v>
      </c>
      <c r="U50" s="621">
        <v>-0.06</v>
      </c>
      <c r="V50" s="622">
        <v>-0.13</v>
      </c>
      <c r="W50" s="623">
        <v>-0.08</v>
      </c>
      <c r="X50" s="619">
        <v>-0.09</v>
      </c>
      <c r="Y50" s="629"/>
      <c r="Z50" s="65"/>
      <c r="AA50" s="496"/>
      <c r="AB50" s="496"/>
      <c r="AC50" s="496"/>
      <c r="AD50" s="496"/>
      <c r="AE50" s="496"/>
      <c r="AF50" s="496"/>
      <c r="AG50" s="450"/>
      <c r="AH50" s="65"/>
      <c r="AI50" s="496"/>
      <c r="AJ50" s="496"/>
      <c r="AK50" s="496"/>
      <c r="AL50" s="496"/>
      <c r="AM50" s="496"/>
      <c r="AN50" s="496"/>
      <c r="AO50"/>
      <c r="AP50" s="78" t="s">
        <v>28</v>
      </c>
      <c r="AQ50" s="119">
        <v>-0.33</v>
      </c>
      <c r="AR50" s="120">
        <v>0.01</v>
      </c>
      <c r="AS50" s="120">
        <v>-0.05</v>
      </c>
      <c r="AT50" s="120">
        <v>0.16</v>
      </c>
      <c r="AU50" s="507">
        <v>-0.16</v>
      </c>
      <c r="AV50" s="109">
        <v>-0.06</v>
      </c>
      <c r="AW50"/>
      <c r="AX50" s="78"/>
      <c r="AY50" s="120"/>
      <c r="AZ50" s="120"/>
      <c r="BA50" s="120"/>
      <c r="BB50" s="120"/>
      <c r="BC50" s="554"/>
      <c r="BD50" s="550"/>
      <c r="BE50"/>
      <c r="BF50" s="78" t="s">
        <v>28</v>
      </c>
      <c r="BG50" s="119">
        <v>0.17</v>
      </c>
      <c r="BH50" s="120">
        <v>0.11</v>
      </c>
      <c r="BI50" s="120">
        <v>-0.31</v>
      </c>
      <c r="BJ50" s="121">
        <v>-0.32</v>
      </c>
      <c r="BK50" s="507">
        <v>0.14000000000000001</v>
      </c>
      <c r="BL50" s="109">
        <v>-0.13</v>
      </c>
      <c r="BM50"/>
      <c r="BN50" s="78" t="s">
        <v>28</v>
      </c>
      <c r="BO50" s="119">
        <v>0.63</v>
      </c>
      <c r="BP50" s="120">
        <v>0.23</v>
      </c>
      <c r="BQ50" s="120">
        <v>0.46</v>
      </c>
      <c r="BR50" s="121">
        <v>0.48</v>
      </c>
      <c r="BS50" s="108">
        <v>0.4</v>
      </c>
      <c r="BT50" s="109">
        <v>0.44</v>
      </c>
      <c r="BU50" s="10"/>
      <c r="BV50" s="405" t="s">
        <v>28</v>
      </c>
      <c r="BW50" s="406"/>
      <c r="BX50" s="406"/>
      <c r="BY50" s="406"/>
      <c r="BZ50" s="406"/>
      <c r="CA50" s="407"/>
      <c r="CB50" s="407"/>
      <c r="CC50" s="10"/>
      <c r="CD50" s="78" t="s">
        <v>28</v>
      </c>
      <c r="CE50" s="119">
        <v>0.61</v>
      </c>
      <c r="CF50" s="120">
        <v>0.54</v>
      </c>
      <c r="CG50" s="120">
        <v>0.69</v>
      </c>
      <c r="CH50" s="121">
        <v>0.17</v>
      </c>
      <c r="CI50" s="108">
        <v>0.56999999999999995</v>
      </c>
      <c r="CJ50" s="109">
        <v>0.47</v>
      </c>
      <c r="CK50" s="10"/>
      <c r="CL50" s="122"/>
      <c r="CM50" s="123"/>
      <c r="CN50" s="123"/>
      <c r="CO50" s="124"/>
      <c r="CP50" s="113"/>
      <c r="CQ50" s="114"/>
      <c r="CR50" s="10"/>
      <c r="CS50" s="119">
        <v>0.30456479341390985</v>
      </c>
      <c r="CT50" s="120">
        <v>0.498</v>
      </c>
      <c r="CU50" s="120">
        <v>0.39900000000000002</v>
      </c>
      <c r="CV50" s="121">
        <v>0.45</v>
      </c>
      <c r="CW50" s="108">
        <v>0.41287950987066019</v>
      </c>
      <c r="CX50" s="109">
        <v>0.42</v>
      </c>
      <c r="CY50" s="10"/>
      <c r="CZ50" s="119">
        <v>0.151</v>
      </c>
      <c r="DA50" s="120">
        <v>0.154</v>
      </c>
      <c r="DB50" s="120">
        <v>0.09</v>
      </c>
      <c r="DC50" s="121">
        <v>2.9539369057681064E-2</v>
      </c>
      <c r="DD50" s="108">
        <v>0.153</v>
      </c>
      <c r="DE50" s="109">
        <v>9.1597441779276645E-2</v>
      </c>
      <c r="DF50" s="10"/>
      <c r="DG50" s="125">
        <v>-0.55700000000000005</v>
      </c>
      <c r="DH50" s="126">
        <v>-0.193</v>
      </c>
      <c r="DI50" s="126">
        <v>-0.122</v>
      </c>
      <c r="DJ50" s="127">
        <v>-2E-3</v>
      </c>
      <c r="DK50" s="118">
        <v>-0.40100000000000002</v>
      </c>
      <c r="DL50" s="109">
        <v>-0.22600000000000001</v>
      </c>
      <c r="DM50" s="10"/>
      <c r="DN50" s="125">
        <v>0.55100000000000005</v>
      </c>
      <c r="DO50" s="126">
        <v>-0.253</v>
      </c>
      <c r="DP50" s="126">
        <v>-0.35299999999999998</v>
      </c>
      <c r="DQ50" s="127">
        <v>-4.2000000000000003E-2</v>
      </c>
      <c r="DR50" s="118">
        <v>8.6999999999999994E-2</v>
      </c>
      <c r="DS50" s="109">
        <v>-8.2000000000000003E-2</v>
      </c>
    </row>
    <row r="51" spans="2:123" s="77" customFormat="1" ht="12.75" customHeight="1">
      <c r="B51" s="79" t="s">
        <v>374</v>
      </c>
      <c r="C51" s="608">
        <v>0.08</v>
      </c>
      <c r="D51" s="563">
        <v>0.27</v>
      </c>
      <c r="E51" s="563">
        <v>-0.04</v>
      </c>
      <c r="F51" s="609"/>
      <c r="G51" s="610">
        <v>0.18</v>
      </c>
      <c r="H51" s="619"/>
      <c r="I51" s="738"/>
      <c r="J51" s="65"/>
      <c r="K51" s="496"/>
      <c r="L51" s="496"/>
      <c r="M51" s="496"/>
      <c r="N51" s="496"/>
      <c r="O51" s="496"/>
      <c r="P51" s="496"/>
      <c r="Q51" s="450"/>
      <c r="R51" s="79" t="s">
        <v>374</v>
      </c>
      <c r="S51" s="608">
        <v>-0.22</v>
      </c>
      <c r="T51" s="563">
        <v>-0.13</v>
      </c>
      <c r="U51" s="563">
        <v>0.14000000000000001</v>
      </c>
      <c r="V51" s="609">
        <v>0.12</v>
      </c>
      <c r="W51" s="610">
        <v>-0.17</v>
      </c>
      <c r="X51" s="619">
        <v>-0.04</v>
      </c>
      <c r="Y51" s="629"/>
      <c r="Z51" s="65"/>
      <c r="AA51" s="496"/>
      <c r="AB51" s="496"/>
      <c r="AC51" s="496"/>
      <c r="AD51" s="496"/>
      <c r="AE51" s="496"/>
      <c r="AF51" s="496"/>
      <c r="AG51" s="450"/>
      <c r="AH51" s="65"/>
      <c r="AI51" s="496"/>
      <c r="AJ51" s="496"/>
      <c r="AK51" s="496"/>
      <c r="AL51" s="496"/>
      <c r="AM51" s="496"/>
      <c r="AN51" s="496"/>
      <c r="AO51"/>
      <c r="AP51" s="607" t="s">
        <v>346</v>
      </c>
      <c r="AQ51" s="608">
        <v>0.12</v>
      </c>
      <c r="AR51" s="563">
        <v>0.11</v>
      </c>
      <c r="AS51" s="563">
        <v>0.1</v>
      </c>
      <c r="AT51" s="609">
        <v>0.11</v>
      </c>
      <c r="AU51" s="610">
        <v>0.12</v>
      </c>
      <c r="AV51" s="574">
        <v>0.11</v>
      </c>
      <c r="AW51"/>
      <c r="AX51" s="78"/>
      <c r="AY51" s="120"/>
      <c r="AZ51" s="120"/>
      <c r="BA51" s="120"/>
      <c r="BB51" s="120"/>
      <c r="BC51" s="558"/>
      <c r="BD51" s="551"/>
      <c r="BE51"/>
      <c r="BF51" s="78" t="s">
        <v>346</v>
      </c>
      <c r="BG51" s="119">
        <v>-0.01</v>
      </c>
      <c r="BH51" s="120">
        <v>0.04</v>
      </c>
      <c r="BI51" s="120">
        <v>0.22</v>
      </c>
      <c r="BJ51" s="121">
        <v>0.19</v>
      </c>
      <c r="BK51" s="510">
        <v>0.01</v>
      </c>
      <c r="BL51" s="388">
        <v>0.11</v>
      </c>
      <c r="BM51"/>
      <c r="BN51" s="78" t="s">
        <v>346</v>
      </c>
      <c r="BO51" s="119">
        <v>0.18</v>
      </c>
      <c r="BP51" s="120">
        <v>0.15</v>
      </c>
      <c r="BQ51" s="120">
        <v>0</v>
      </c>
      <c r="BR51" s="121">
        <v>-0.04</v>
      </c>
      <c r="BS51" s="387">
        <v>0.17</v>
      </c>
      <c r="BT51" s="388">
        <v>7.0000000000000007E-2</v>
      </c>
      <c r="BU51" s="10"/>
      <c r="BV51" s="405" t="s">
        <v>313</v>
      </c>
      <c r="BW51" s="406"/>
      <c r="BX51" s="406"/>
      <c r="BY51" s="406"/>
      <c r="BZ51" s="406"/>
      <c r="CA51" s="407"/>
      <c r="CB51" s="407"/>
      <c r="CC51" s="10"/>
      <c r="CD51" s="78" t="s">
        <v>116</v>
      </c>
      <c r="CE51" s="119" t="s">
        <v>123</v>
      </c>
      <c r="CF51" s="120">
        <v>0.28000000000000003</v>
      </c>
      <c r="CG51" s="120">
        <v>0.2</v>
      </c>
      <c r="CH51" s="121">
        <v>0.11</v>
      </c>
      <c r="CI51" s="387">
        <v>0.32</v>
      </c>
      <c r="CJ51" s="388">
        <v>0.23</v>
      </c>
      <c r="CK51" s="10"/>
      <c r="CL51" s="122"/>
      <c r="CM51" s="123"/>
      <c r="CN51" s="123"/>
      <c r="CO51" s="124"/>
      <c r="CP51" s="113"/>
      <c r="CQ51" s="114"/>
      <c r="CR51" s="10"/>
      <c r="CS51" s="119">
        <v>0.58947341841233003</v>
      </c>
      <c r="CT51" s="120">
        <v>0.40200000000000002</v>
      </c>
      <c r="CU51" s="120">
        <v>0.28000000000000003</v>
      </c>
      <c r="CV51" s="121">
        <v>0.39</v>
      </c>
      <c r="CW51" s="387">
        <v>0.48152642586042183</v>
      </c>
      <c r="CX51" s="388">
        <v>0.4</v>
      </c>
      <c r="CY51" s="386"/>
      <c r="CZ51" s="119">
        <v>0.59</v>
      </c>
      <c r="DA51" s="120">
        <v>5.8999999999999997E-2</v>
      </c>
      <c r="DB51" s="120">
        <v>0.28699999999999998</v>
      </c>
      <c r="DC51" s="121">
        <v>-0.02</v>
      </c>
      <c r="DD51" s="387">
        <v>0.24</v>
      </c>
      <c r="DE51" s="388">
        <v>0.15829459605766361</v>
      </c>
      <c r="DF51" s="386"/>
      <c r="DG51" s="389">
        <v>-0.24199999999999999</v>
      </c>
      <c r="DH51" s="390">
        <v>0.19400000000000001</v>
      </c>
      <c r="DI51" s="390">
        <v>0.26400000000000001</v>
      </c>
      <c r="DJ51" s="391">
        <v>0.40899999999999997</v>
      </c>
      <c r="DK51" s="392">
        <v>7.0000000000000001E-3</v>
      </c>
      <c r="DL51" s="388">
        <v>0.185</v>
      </c>
      <c r="DM51" s="386"/>
      <c r="DN51" s="389">
        <v>-0.20499999999999999</v>
      </c>
      <c r="DO51" s="390">
        <v>-0.20499999999999999</v>
      </c>
      <c r="DP51" s="390">
        <v>-0.215</v>
      </c>
      <c r="DQ51" s="391">
        <v>0.03</v>
      </c>
      <c r="DR51" s="392">
        <v>-0.20499999999999999</v>
      </c>
      <c r="DS51" s="388">
        <v>-0.152</v>
      </c>
    </row>
    <row r="52" spans="2:123" s="77" customFormat="1" ht="6" customHeight="1">
      <c r="B52" s="585"/>
      <c r="C52" s="614"/>
      <c r="D52" s="614"/>
      <c r="E52" s="614"/>
      <c r="F52" s="614"/>
      <c r="G52" s="624"/>
      <c r="H52" s="625"/>
      <c r="J52" s="65"/>
      <c r="K52" s="496"/>
      <c r="L52" s="496"/>
      <c r="M52" s="496"/>
      <c r="N52" s="496"/>
      <c r="O52" s="496"/>
      <c r="P52" s="496"/>
      <c r="Q52" s="450"/>
      <c r="R52" s="585"/>
      <c r="S52" s="614"/>
      <c r="T52" s="614"/>
      <c r="U52" s="614"/>
      <c r="V52" s="614"/>
      <c r="W52" s="624"/>
      <c r="X52" s="625"/>
      <c r="Y52"/>
      <c r="Z52" s="65"/>
      <c r="AA52" s="496"/>
      <c r="AB52" s="496"/>
      <c r="AC52" s="496"/>
      <c r="AD52" s="496"/>
      <c r="AE52" s="496"/>
      <c r="AF52" s="496"/>
      <c r="AG52" s="450"/>
      <c r="AH52" s="65"/>
      <c r="AI52" s="496"/>
      <c r="AJ52" s="496"/>
      <c r="AK52" s="496"/>
      <c r="AL52" s="496"/>
      <c r="AM52" s="496"/>
      <c r="AN52" s="496"/>
      <c r="AO52"/>
      <c r="AP52" s="611"/>
      <c r="AQ52" s="562"/>
      <c r="AR52" s="562"/>
      <c r="AS52" s="562"/>
      <c r="AT52" s="562"/>
      <c r="AU52" s="612"/>
      <c r="AV52" s="613"/>
      <c r="AW52"/>
      <c r="AX52" s="78"/>
      <c r="AY52" s="120"/>
      <c r="AZ52" s="120"/>
      <c r="BA52" s="120"/>
      <c r="BB52" s="120"/>
      <c r="BC52" s="554"/>
      <c r="BD52" s="550"/>
      <c r="BE52"/>
      <c r="BF52" s="79"/>
      <c r="BG52" s="128"/>
      <c r="BH52" s="129"/>
      <c r="BI52" s="129"/>
      <c r="BJ52" s="130"/>
      <c r="BK52" s="508"/>
      <c r="BL52" s="132"/>
      <c r="BM52"/>
      <c r="BN52" s="79"/>
      <c r="BO52" s="128"/>
      <c r="BP52" s="129"/>
      <c r="BQ52" s="129"/>
      <c r="BR52" s="130"/>
      <c r="BS52" s="131"/>
      <c r="BT52" s="132"/>
      <c r="BU52" s="10"/>
      <c r="BV52" s="405"/>
      <c r="BW52" s="406"/>
      <c r="BX52" s="406"/>
      <c r="BY52" s="406"/>
      <c r="BZ52" s="406"/>
      <c r="CA52" s="407"/>
      <c r="CB52" s="407"/>
      <c r="CC52" s="10"/>
      <c r="CD52" s="79" t="s">
        <v>124</v>
      </c>
      <c r="CE52" s="128" t="s">
        <v>122</v>
      </c>
      <c r="CF52" s="129">
        <v>0.92</v>
      </c>
      <c r="CG52" s="129">
        <v>0.53</v>
      </c>
      <c r="CH52" s="130">
        <v>0.37</v>
      </c>
      <c r="CI52" s="131">
        <v>0.55000000000000004</v>
      </c>
      <c r="CJ52" s="132">
        <v>0.48</v>
      </c>
      <c r="CK52" s="10"/>
      <c r="CL52" s="133"/>
      <c r="CM52" s="134"/>
      <c r="CN52" s="134"/>
      <c r="CO52" s="135"/>
      <c r="CP52" s="136"/>
      <c r="CQ52" s="137"/>
      <c r="CR52" s="10"/>
      <c r="CS52" s="128">
        <v>0.24036246497768332</v>
      </c>
      <c r="CT52" s="129">
        <v>3.7999999999999999E-2</v>
      </c>
      <c r="CU52" s="129">
        <v>0.01</v>
      </c>
      <c r="CV52" s="130">
        <v>0.26</v>
      </c>
      <c r="CW52" s="131">
        <v>0.13033239554027296</v>
      </c>
      <c r="CX52" s="132">
        <v>0.12</v>
      </c>
      <c r="CY52" s="10"/>
      <c r="CZ52" s="128">
        <v>0.58499999999999996</v>
      </c>
      <c r="DA52" s="129">
        <v>0.42499999999999999</v>
      </c>
      <c r="DB52" s="129">
        <v>-6.4000000000000001E-2</v>
      </c>
      <c r="DC52" s="130">
        <v>0.18</v>
      </c>
      <c r="DD52" s="131">
        <v>0.48799999999999999</v>
      </c>
      <c r="DE52" s="132">
        <v>0.22817021653231917</v>
      </c>
      <c r="DF52" s="10"/>
      <c r="DG52" s="138"/>
      <c r="DH52" s="139"/>
      <c r="DI52" s="139"/>
      <c r="DJ52" s="140">
        <v>1.1499999999999999</v>
      </c>
      <c r="DK52" s="141"/>
      <c r="DL52" s="132">
        <v>0.63300000000000001</v>
      </c>
      <c r="DM52" s="10"/>
      <c r="DN52" s="138"/>
      <c r="DO52" s="139"/>
      <c r="DP52" s="139"/>
      <c r="DQ52" s="140"/>
      <c r="DR52" s="141"/>
      <c r="DS52" s="132"/>
    </row>
    <row r="53" spans="2:123" s="66" customFormat="1">
      <c r="B53" s="584" t="s">
        <v>363</v>
      </c>
      <c r="C53" s="708">
        <v>0.11</v>
      </c>
      <c r="D53" s="709">
        <v>0.1</v>
      </c>
      <c r="E53" s="709">
        <v>0.11</v>
      </c>
      <c r="F53" s="710"/>
      <c r="G53" s="711">
        <v>0.11</v>
      </c>
      <c r="H53" s="736"/>
      <c r="I53" s="739"/>
      <c r="J53" s="65"/>
      <c r="K53" s="496"/>
      <c r="L53" s="496"/>
      <c r="M53" s="496"/>
      <c r="N53" s="496"/>
      <c r="O53" s="496"/>
      <c r="P53" s="496"/>
      <c r="Q53" s="450"/>
      <c r="R53" s="584" t="s">
        <v>363</v>
      </c>
      <c r="S53" s="708">
        <v>7.0000000000000007E-2</v>
      </c>
      <c r="T53" s="709">
        <v>0.05</v>
      </c>
      <c r="U53" s="709">
        <v>0.12</v>
      </c>
      <c r="V53" s="710">
        <v>0.09</v>
      </c>
      <c r="W53" s="711">
        <v>0.06</v>
      </c>
      <c r="X53" s="736">
        <v>0.08</v>
      </c>
      <c r="Y53" s="629"/>
      <c r="Z53" s="65"/>
      <c r="AA53" s="496"/>
      <c r="AB53" s="496"/>
      <c r="AC53" s="496"/>
      <c r="AD53" s="496"/>
      <c r="AE53" s="496"/>
      <c r="AF53" s="496"/>
      <c r="AG53" s="450"/>
      <c r="AH53" s="65"/>
      <c r="AI53" s="496"/>
      <c r="AJ53" s="496"/>
      <c r="AK53" s="496"/>
      <c r="AL53" s="496"/>
      <c r="AM53" s="496"/>
      <c r="AN53" s="496"/>
      <c r="AO53"/>
      <c r="AP53" s="65"/>
      <c r="AQ53" s="75"/>
      <c r="AU53" s="75"/>
      <c r="AV53" s="75"/>
      <c r="AW53"/>
      <c r="AX53" s="65"/>
      <c r="BB53" s="75"/>
      <c r="BC53" s="75"/>
      <c r="BD53" s="75"/>
      <c r="BE53"/>
      <c r="BF53" s="65"/>
      <c r="BJ53" s="75"/>
      <c r="BK53" s="75"/>
      <c r="BL53" s="75"/>
      <c r="BM53"/>
      <c r="BN53" s="65"/>
      <c r="BQ53" s="75"/>
      <c r="BU53" s="25"/>
      <c r="BV53" s="401"/>
      <c r="BW53" s="402"/>
      <c r="BX53" s="402"/>
      <c r="BY53" s="402"/>
      <c r="BZ53" s="402"/>
      <c r="CA53" s="402"/>
      <c r="CB53" s="402"/>
      <c r="CC53" s="25"/>
      <c r="CD53" s="65"/>
      <c r="CK53" s="25"/>
      <c r="CR53" s="25"/>
      <c r="CY53" s="25"/>
      <c r="DF53" s="25"/>
      <c r="DM53" s="25"/>
    </row>
    <row r="54" spans="2:123" s="77" customFormat="1">
      <c r="B54" s="78" t="s">
        <v>375</v>
      </c>
      <c r="C54" s="620">
        <v>0.15</v>
      </c>
      <c r="D54" s="621">
        <v>0.1</v>
      </c>
      <c r="E54" s="621">
        <v>0.1</v>
      </c>
      <c r="F54" s="622"/>
      <c r="G54" s="623">
        <v>0.13</v>
      </c>
      <c r="H54" s="619"/>
      <c r="I54" s="738"/>
      <c r="J54" s="65"/>
      <c r="K54" s="496"/>
      <c r="L54" s="496"/>
      <c r="M54" s="496"/>
      <c r="N54" s="496"/>
      <c r="O54" s="496"/>
      <c r="P54" s="496"/>
      <c r="Q54" s="450"/>
      <c r="R54" s="78" t="s">
        <v>375</v>
      </c>
      <c r="S54" s="620">
        <v>0.13</v>
      </c>
      <c r="T54" s="621">
        <v>0.12</v>
      </c>
      <c r="U54" s="621">
        <v>0.2</v>
      </c>
      <c r="V54" s="622">
        <v>0.2</v>
      </c>
      <c r="W54" s="623">
        <v>0.12</v>
      </c>
      <c r="X54" s="619">
        <v>0.16</v>
      </c>
      <c r="Y54" s="629"/>
      <c r="Z54" s="65"/>
      <c r="AA54" s="496"/>
      <c r="AB54" s="496"/>
      <c r="AC54" s="496"/>
      <c r="AD54" s="496"/>
      <c r="AE54" s="496"/>
      <c r="AF54" s="496"/>
      <c r="AG54" s="450"/>
      <c r="AH54" s="65"/>
      <c r="AI54" s="496"/>
      <c r="AJ54" s="496"/>
      <c r="AK54" s="496"/>
      <c r="AL54" s="496"/>
      <c r="AM54" s="496"/>
      <c r="AN54" s="496"/>
      <c r="AO54"/>
      <c r="AP54" s="80" t="s">
        <v>363</v>
      </c>
      <c r="AQ54" s="142">
        <v>0.03</v>
      </c>
      <c r="AR54" s="143">
        <v>0.02</v>
      </c>
      <c r="AS54" s="143">
        <v>0.04</v>
      </c>
      <c r="AT54" s="572">
        <v>0.09</v>
      </c>
      <c r="AU54" s="511">
        <v>0.03</v>
      </c>
      <c r="AV54" s="146">
        <v>0.05</v>
      </c>
      <c r="AW54"/>
      <c r="AX54" s="78"/>
      <c r="AY54" s="544"/>
      <c r="AZ54" s="544"/>
      <c r="BA54" s="544"/>
      <c r="BB54" s="544"/>
      <c r="BC54" s="545"/>
      <c r="BD54" s="545"/>
      <c r="BE54"/>
      <c r="BF54" s="78"/>
      <c r="BG54" s="544"/>
      <c r="BH54" s="544"/>
      <c r="BI54" s="544"/>
      <c r="BJ54" s="544"/>
      <c r="BK54" s="545"/>
      <c r="BL54" s="545"/>
      <c r="BM54" s="546"/>
      <c r="BN54" s="78"/>
      <c r="BO54" s="544"/>
      <c r="BP54" s="544"/>
      <c r="BQ54" s="544"/>
      <c r="BR54" s="544"/>
      <c r="BS54" s="545"/>
      <c r="BT54" s="545"/>
      <c r="BU54" s="25"/>
      <c r="BV54" s="405" t="s">
        <v>88</v>
      </c>
      <c r="BW54" s="408"/>
      <c r="BX54" s="408"/>
      <c r="BY54" s="408"/>
      <c r="BZ54" s="408"/>
      <c r="CA54" s="404"/>
      <c r="CB54" s="404"/>
      <c r="CC54" s="25"/>
      <c r="CD54" s="80" t="s">
        <v>88</v>
      </c>
      <c r="CE54" s="142">
        <v>0.21</v>
      </c>
      <c r="CF54" s="143">
        <v>0.2</v>
      </c>
      <c r="CG54" s="168">
        <v>0.16</v>
      </c>
      <c r="CH54" s="169">
        <v>0.2</v>
      </c>
      <c r="CI54" s="145">
        <v>0.21</v>
      </c>
      <c r="CJ54" s="146">
        <v>0.2</v>
      </c>
      <c r="CK54" s="25"/>
      <c r="CL54" s="142">
        <v>0.28000000000000003</v>
      </c>
      <c r="CM54" s="143">
        <v>0.154</v>
      </c>
      <c r="CN54" s="168">
        <v>0.14000000000000001</v>
      </c>
      <c r="CO54" s="169">
        <v>0.05</v>
      </c>
      <c r="CP54" s="145">
        <v>0.20799999999999999</v>
      </c>
      <c r="CQ54" s="146">
        <v>0.14000000000000001</v>
      </c>
      <c r="CR54" s="25"/>
      <c r="CS54" s="142">
        <v>0.28000000000000003</v>
      </c>
      <c r="CT54" s="143">
        <v>0.154</v>
      </c>
      <c r="CU54" s="168">
        <v>0.14000000000000001</v>
      </c>
      <c r="CV54" s="169">
        <v>0.05</v>
      </c>
      <c r="CW54" s="145">
        <v>0.20799999999999999</v>
      </c>
      <c r="CX54" s="146">
        <v>0.14000000000000001</v>
      </c>
      <c r="CY54" s="25"/>
      <c r="CZ54" s="142">
        <v>6.4000000000000001E-2</v>
      </c>
      <c r="DA54" s="143">
        <v>0.184</v>
      </c>
      <c r="DB54" s="143">
        <v>0.15968052403252209</v>
      </c>
      <c r="DC54" s="144">
        <v>0.10437482812356835</v>
      </c>
      <c r="DD54" s="145">
        <v>0.12769229540550042</v>
      </c>
      <c r="DE54" s="146">
        <v>0.12795612608068674</v>
      </c>
      <c r="DF54" s="25"/>
      <c r="DG54" s="152">
        <v>6.4000000000000001E-2</v>
      </c>
      <c r="DH54" s="145">
        <v>2.8000000000000001E-2</v>
      </c>
      <c r="DI54" s="145">
        <v>6.3E-2</v>
      </c>
      <c r="DJ54" s="146">
        <v>0.08</v>
      </c>
      <c r="DK54" s="145">
        <v>4.3999999999999997E-2</v>
      </c>
      <c r="DL54" s="146">
        <v>0.06</v>
      </c>
      <c r="DM54" s="25"/>
      <c r="DN54" s="153"/>
      <c r="DO54" s="150"/>
      <c r="DP54" s="150"/>
      <c r="DQ54" s="151"/>
      <c r="DR54" s="145">
        <v>0.08</v>
      </c>
      <c r="DS54" s="146">
        <v>9.4E-2</v>
      </c>
    </row>
    <row r="55" spans="2:123" s="77" customFormat="1" ht="12.75" customHeight="1">
      <c r="B55" s="78" t="s">
        <v>376</v>
      </c>
      <c r="C55" s="620">
        <v>0.11</v>
      </c>
      <c r="D55" s="621">
        <v>0.12</v>
      </c>
      <c r="E55" s="621">
        <v>0.11</v>
      </c>
      <c r="F55" s="622"/>
      <c r="G55" s="623">
        <v>0.11</v>
      </c>
      <c r="H55" s="619"/>
      <c r="I55" s="738"/>
      <c r="J55" s="65"/>
      <c r="K55" s="496"/>
      <c r="L55" s="496"/>
      <c r="M55" s="496"/>
      <c r="N55" s="496"/>
      <c r="O55" s="496"/>
      <c r="P55" s="496"/>
      <c r="Q55" s="450"/>
      <c r="R55" s="78" t="s">
        <v>376</v>
      </c>
      <c r="S55" s="620">
        <v>0.11</v>
      </c>
      <c r="T55" s="621">
        <v>0.05</v>
      </c>
      <c r="U55" s="621">
        <v>0.11</v>
      </c>
      <c r="V55" s="622">
        <v>0.08</v>
      </c>
      <c r="W55" s="623">
        <v>0.08</v>
      </c>
      <c r="X55" s="619">
        <v>0.09</v>
      </c>
      <c r="Y55" s="629"/>
      <c r="Z55" s="65"/>
      <c r="AA55" s="496"/>
      <c r="AB55" s="496"/>
      <c r="AC55" s="496"/>
      <c r="AD55" s="496"/>
      <c r="AE55" s="496"/>
      <c r="AF55" s="496"/>
      <c r="AG55" s="450"/>
      <c r="AH55" s="65"/>
      <c r="AI55" s="496"/>
      <c r="AJ55" s="496"/>
      <c r="AK55" s="496"/>
      <c r="AL55" s="496"/>
      <c r="AM55" s="496"/>
      <c r="AN55" s="496"/>
      <c r="AO55"/>
      <c r="AP55" s="81" t="s">
        <v>364</v>
      </c>
      <c r="AQ55" s="154">
        <v>0.06</v>
      </c>
      <c r="AR55" s="155">
        <v>7.0000000000000007E-2</v>
      </c>
      <c r="AS55" s="155">
        <v>7.0000000000000007E-2</v>
      </c>
      <c r="AT55" s="574">
        <v>0.12</v>
      </c>
      <c r="AU55" s="512">
        <v>7.0000000000000007E-2</v>
      </c>
      <c r="AV55" s="157">
        <v>0.08</v>
      </c>
      <c r="AW55"/>
      <c r="AX55" s="547"/>
      <c r="AY55" s="544"/>
      <c r="AZ55" s="544"/>
      <c r="BA55" s="544"/>
      <c r="BB55" s="120"/>
      <c r="BC55" s="548"/>
      <c r="BD55" s="545"/>
      <c r="BE55"/>
      <c r="BF55" s="547"/>
      <c r="BG55" s="544"/>
      <c r="BH55" s="544"/>
      <c r="BI55" s="544"/>
      <c r="BJ55" s="120"/>
      <c r="BK55" s="548"/>
      <c r="BL55" s="545"/>
      <c r="BM55" s="546"/>
      <c r="BN55" s="547"/>
      <c r="BO55" s="544"/>
      <c r="BP55" s="544"/>
      <c r="BQ55" s="544"/>
      <c r="BR55" s="120"/>
      <c r="BS55" s="548"/>
      <c r="BT55" s="545"/>
      <c r="BU55" s="386"/>
      <c r="BV55" s="410" t="s">
        <v>311</v>
      </c>
      <c r="BW55" s="408"/>
      <c r="BX55" s="408"/>
      <c r="BY55" s="408"/>
      <c r="BZ55" s="408"/>
      <c r="CA55" s="404"/>
      <c r="CB55" s="404"/>
      <c r="CC55" s="386"/>
      <c r="CD55" s="399" t="s">
        <v>267</v>
      </c>
      <c r="CE55" s="154">
        <v>0.14000000000000001</v>
      </c>
      <c r="CF55" s="155">
        <v>0.15</v>
      </c>
      <c r="CG55" s="170">
        <v>0.16</v>
      </c>
      <c r="CH55" s="171">
        <v>0.23</v>
      </c>
      <c r="CI55" s="393">
        <v>0.14000000000000001</v>
      </c>
      <c r="CJ55" s="394">
        <v>0.17</v>
      </c>
      <c r="CK55" s="386"/>
      <c r="CL55" s="154">
        <v>0.09</v>
      </c>
      <c r="CM55" s="155">
        <v>0.09</v>
      </c>
      <c r="CN55" s="170">
        <v>0.15</v>
      </c>
      <c r="CO55" s="171">
        <v>0.15</v>
      </c>
      <c r="CP55" s="393" t="s">
        <v>119</v>
      </c>
      <c r="CQ55" s="394" t="s">
        <v>120</v>
      </c>
      <c r="CR55" s="386"/>
      <c r="CS55" s="154">
        <v>0.1</v>
      </c>
      <c r="CT55" s="155">
        <v>8.8999999999999996E-2</v>
      </c>
      <c r="CU55" s="170">
        <v>0.12</v>
      </c>
      <c r="CV55" s="171">
        <v>0.13</v>
      </c>
      <c r="CW55" s="393">
        <v>9.5000000000000001E-2</v>
      </c>
      <c r="CX55" s="394">
        <v>0.11</v>
      </c>
      <c r="CY55" s="386"/>
      <c r="CZ55" s="154">
        <v>0.35099999999999998</v>
      </c>
      <c r="DA55" s="155">
        <v>0.32500000000000001</v>
      </c>
      <c r="DB55" s="155">
        <v>0.19899916229443099</v>
      </c>
      <c r="DC55" s="156">
        <v>8.6683417085426928E-2</v>
      </c>
      <c r="DD55" s="393">
        <v>0.33694779392592489</v>
      </c>
      <c r="DE55" s="394">
        <v>0.22769275763353436</v>
      </c>
      <c r="DF55" s="386"/>
      <c r="DG55" s="395">
        <v>0.248</v>
      </c>
      <c r="DH55" s="393">
        <v>0.11</v>
      </c>
      <c r="DI55" s="393">
        <v>0.193</v>
      </c>
      <c r="DJ55" s="394">
        <v>0.32</v>
      </c>
      <c r="DK55" s="393">
        <v>0.17100000000000001</v>
      </c>
      <c r="DL55" s="394">
        <v>0.218</v>
      </c>
      <c r="DM55" s="386"/>
      <c r="DN55" s="396"/>
      <c r="DO55" s="397"/>
      <c r="DP55" s="397"/>
      <c r="DQ55" s="398"/>
      <c r="DR55" s="393">
        <v>0.16</v>
      </c>
      <c r="DS55" s="394">
        <v>0.16400000000000001</v>
      </c>
    </row>
    <row r="56" spans="2:123" s="66" customFormat="1">
      <c r="B56" s="78" t="s">
        <v>377</v>
      </c>
      <c r="C56" s="620">
        <v>0.2</v>
      </c>
      <c r="D56" s="621">
        <v>0.2</v>
      </c>
      <c r="E56" s="621">
        <v>0.18</v>
      </c>
      <c r="F56" s="622"/>
      <c r="G56" s="623">
        <v>0.2</v>
      </c>
      <c r="H56" s="465"/>
      <c r="I56" s="739"/>
      <c r="J56" s="65"/>
      <c r="K56" s="496"/>
      <c r="L56" s="496"/>
      <c r="M56" s="496"/>
      <c r="N56" s="496"/>
      <c r="O56" s="496"/>
      <c r="P56" s="496"/>
      <c r="Q56" s="450"/>
      <c r="R56" s="79" t="s">
        <v>377</v>
      </c>
      <c r="S56" s="608">
        <v>-0.02</v>
      </c>
      <c r="T56" s="563">
        <v>-0.01</v>
      </c>
      <c r="U56" s="563">
        <v>0.08</v>
      </c>
      <c r="V56" s="609">
        <v>0</v>
      </c>
      <c r="W56" s="610">
        <v>-0.02</v>
      </c>
      <c r="X56" s="626">
        <v>0.02</v>
      </c>
      <c r="Y56" s="629"/>
      <c r="Z56" s="65"/>
      <c r="AA56" s="496"/>
      <c r="AB56" s="496"/>
      <c r="AC56" s="496"/>
      <c r="AD56" s="496"/>
      <c r="AE56" s="496"/>
      <c r="AF56" s="496"/>
      <c r="AG56" s="450"/>
      <c r="AH56" s="65"/>
      <c r="AI56" s="496"/>
      <c r="AJ56" s="496"/>
      <c r="AK56" s="496"/>
      <c r="AL56" s="496"/>
      <c r="AM56" s="496"/>
      <c r="AN56" s="496"/>
      <c r="AO56"/>
      <c r="AP56" s="65"/>
      <c r="AQ56" s="77"/>
      <c r="AR56" s="77"/>
      <c r="AS56" s="77"/>
      <c r="AT56" s="77"/>
      <c r="AU56" s="77"/>
      <c r="AV56" s="77"/>
      <c r="AW56"/>
      <c r="AX56" s="65"/>
      <c r="AY56" s="77"/>
      <c r="AZ56" s="77"/>
      <c r="BA56" s="77"/>
      <c r="BB56" s="77"/>
      <c r="BC56" s="77"/>
      <c r="BD56" s="77"/>
      <c r="BE56"/>
      <c r="BF56" s="65"/>
      <c r="BG56" s="77"/>
      <c r="BH56" s="77"/>
      <c r="BI56" s="77"/>
      <c r="BJ56" s="77"/>
      <c r="BK56" s="77"/>
      <c r="BL56" s="77"/>
      <c r="BM56"/>
      <c r="BN56" s="65"/>
      <c r="BO56" s="77"/>
      <c r="BP56" s="77"/>
      <c r="BQ56" s="77"/>
      <c r="BR56" s="77"/>
      <c r="BS56" s="77"/>
      <c r="BT56" s="77"/>
      <c r="BU56" s="25"/>
      <c r="BV56" s="65"/>
      <c r="BW56" s="77"/>
      <c r="BX56" s="77"/>
      <c r="BY56" s="77"/>
      <c r="BZ56" s="77"/>
      <c r="CA56" s="77"/>
      <c r="CB56" s="77"/>
      <c r="CC56" s="25"/>
      <c r="CD56" s="25"/>
      <c r="CE56" s="77"/>
      <c r="CF56" s="77"/>
      <c r="CG56" s="77"/>
      <c r="CH56" s="77"/>
      <c r="CI56" s="77"/>
      <c r="CJ56" s="77"/>
      <c r="CK56" s="25"/>
      <c r="CR56" s="25"/>
      <c r="CY56" s="25"/>
      <c r="DF56" s="25"/>
      <c r="DM56" s="25"/>
    </row>
    <row r="57" spans="2:123">
      <c r="B57" s="79" t="s">
        <v>400</v>
      </c>
      <c r="C57" s="608">
        <v>0.04</v>
      </c>
      <c r="D57" s="563">
        <v>0.03</v>
      </c>
      <c r="E57" s="563">
        <v>0.08</v>
      </c>
      <c r="F57" s="609"/>
      <c r="G57" s="610">
        <v>0.04</v>
      </c>
      <c r="H57" s="483"/>
      <c r="I57" s="742"/>
      <c r="K57" s="496"/>
      <c r="L57" s="496"/>
      <c r="M57" s="496"/>
      <c r="N57" s="496"/>
      <c r="O57" s="496"/>
      <c r="P57" s="496"/>
      <c r="Q57" s="450"/>
      <c r="R57" s="61"/>
      <c r="AA57" s="496"/>
      <c r="AB57" s="496"/>
      <c r="AC57" s="496"/>
      <c r="AD57" s="496"/>
      <c r="AE57" s="496"/>
      <c r="AF57" s="496"/>
      <c r="AG57" s="450"/>
      <c r="AI57" s="496"/>
      <c r="AJ57" s="496"/>
      <c r="AK57" s="496"/>
      <c r="AL57" s="496"/>
      <c r="AM57" s="496"/>
      <c r="AN57" s="496"/>
      <c r="AP57" s="1"/>
      <c r="AX57" s="1"/>
      <c r="AY57" s="61" t="s">
        <v>365</v>
      </c>
      <c r="BF57" s="1"/>
      <c r="BG57" s="61" t="s">
        <v>365</v>
      </c>
      <c r="BN57" s="1" t="s">
        <v>303</v>
      </c>
      <c r="CD57" s="60" t="s">
        <v>110</v>
      </c>
    </row>
    <row r="58" spans="2:123">
      <c r="B58" s="1"/>
      <c r="J58" s="1"/>
      <c r="R58" s="1"/>
      <c r="Z58" s="1"/>
      <c r="AH58" s="1"/>
      <c r="AP58" s="1"/>
      <c r="AX58" s="1"/>
      <c r="AY58" s="61" t="s">
        <v>366</v>
      </c>
      <c r="BF58" s="1"/>
      <c r="BG58" s="61" t="s">
        <v>366</v>
      </c>
      <c r="BN58" s="1" t="s">
        <v>302</v>
      </c>
      <c r="CD58" s="60" t="s">
        <v>273</v>
      </c>
    </row>
    <row r="59" spans="2:123">
      <c r="B59" s="1"/>
      <c r="J59" s="1" t="s">
        <v>391</v>
      </c>
      <c r="R59" s="1"/>
      <c r="Z59" s="1" t="s">
        <v>391</v>
      </c>
      <c r="AH59" s="1"/>
      <c r="AP59" s="1"/>
      <c r="AX59" s="1"/>
      <c r="AY59" s="61" t="s">
        <v>367</v>
      </c>
      <c r="BF59" s="1"/>
      <c r="BG59" s="61" t="s">
        <v>367</v>
      </c>
      <c r="BN59" s="1" t="s">
        <v>305</v>
      </c>
      <c r="CD59" s="60" t="s">
        <v>121</v>
      </c>
    </row>
    <row r="60" spans="2:123">
      <c r="B60" s="1"/>
      <c r="J60" s="1"/>
      <c r="R60" s="1"/>
      <c r="Z60" s="1"/>
      <c r="AH60" s="1"/>
      <c r="AP60" s="1"/>
      <c r="AX60" s="1"/>
      <c r="AY60" s="61" t="s">
        <v>368</v>
      </c>
      <c r="BF60" s="1"/>
      <c r="BG60" s="61" t="s">
        <v>368</v>
      </c>
      <c r="BN60" s="1" t="s">
        <v>297</v>
      </c>
    </row>
    <row r="61" spans="2:123">
      <c r="B61" s="1"/>
      <c r="J61" s="1"/>
      <c r="R61" s="1"/>
      <c r="Z61" s="1"/>
      <c r="AH61" s="1"/>
      <c r="AP61" s="1"/>
      <c r="AX61" s="1"/>
      <c r="AY61" s="61" t="s">
        <v>115</v>
      </c>
      <c r="BF61" s="1"/>
      <c r="BG61" s="61" t="s">
        <v>115</v>
      </c>
      <c r="BN61" s="1" t="s">
        <v>304</v>
      </c>
    </row>
    <row r="62" spans="2:123" ht="15" customHeight="1">
      <c r="B62" s="1"/>
      <c r="C62" s="263"/>
      <c r="D62" s="263"/>
      <c r="E62" s="263"/>
      <c r="F62" s="263"/>
      <c r="G62" s="263"/>
      <c r="H62" s="263"/>
      <c r="J62" s="1"/>
      <c r="K62" s="263"/>
      <c r="L62" s="263"/>
      <c r="M62" s="263"/>
      <c r="N62" s="263"/>
      <c r="O62" s="263"/>
      <c r="P62" s="263"/>
      <c r="R62" s="1"/>
      <c r="S62" s="263"/>
      <c r="T62" s="263"/>
      <c r="U62" s="263"/>
      <c r="V62" s="263"/>
      <c r="W62" s="263"/>
      <c r="X62" s="263"/>
      <c r="Z62" s="1"/>
      <c r="AA62" s="263"/>
      <c r="AB62" s="263"/>
      <c r="AC62" s="263"/>
      <c r="AD62" s="263"/>
      <c r="AE62" s="263"/>
      <c r="AF62" s="263"/>
      <c r="AH62" s="1"/>
      <c r="AI62" s="263"/>
      <c r="AJ62" s="263"/>
      <c r="AK62" s="263"/>
      <c r="AL62" s="263"/>
      <c r="AM62" s="263"/>
      <c r="AN62" s="263"/>
      <c r="AP62" s="1"/>
      <c r="AQ62" s="263"/>
      <c r="AR62" s="263"/>
      <c r="AS62" s="263"/>
      <c r="AT62" s="263"/>
      <c r="AU62" s="263"/>
      <c r="AV62" s="263"/>
      <c r="AX62" s="1"/>
      <c r="AY62" s="764" t="s">
        <v>369</v>
      </c>
      <c r="AZ62" s="764"/>
      <c r="BA62" s="764"/>
      <c r="BB62" s="764"/>
      <c r="BC62" s="764"/>
      <c r="BD62" s="764"/>
      <c r="BE62" s="764"/>
      <c r="BF62" s="764"/>
      <c r="BG62" s="764"/>
      <c r="BH62" s="764"/>
      <c r="BI62" s="764"/>
      <c r="BJ62" s="764"/>
      <c r="BK62" s="764"/>
      <c r="BL62" s="764"/>
      <c r="BN62" s="1" t="s">
        <v>299</v>
      </c>
      <c r="BO62" s="263"/>
      <c r="BP62" s="263"/>
      <c r="BQ62" s="263"/>
      <c r="BR62" s="263"/>
      <c r="BS62" s="263"/>
      <c r="BT62" s="263"/>
      <c r="BU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row>
    <row r="63" spans="2:123">
      <c r="B63" s="1"/>
      <c r="J63" s="1"/>
      <c r="R63" s="1"/>
      <c r="Z63" s="1"/>
      <c r="AH63" s="1"/>
      <c r="AP63" s="1"/>
      <c r="AX63" s="1"/>
      <c r="BF63" s="1"/>
      <c r="BN63" s="1" t="s">
        <v>347</v>
      </c>
    </row>
    <row r="64" spans="2:123">
      <c r="BN64" s="65" t="s">
        <v>310</v>
      </c>
    </row>
    <row r="65" spans="2:123" ht="12.75" customHeight="1">
      <c r="B65" s="61"/>
      <c r="J65" s="61"/>
      <c r="R65" s="61"/>
      <c r="Z65" s="61"/>
      <c r="AH65" s="61"/>
      <c r="AP65" s="61"/>
      <c r="AX65" s="61"/>
      <c r="BF65" s="61"/>
      <c r="BN65" s="61"/>
      <c r="BU65" s="61"/>
    </row>
    <row r="66" spans="2:123" ht="12.75" customHeight="1">
      <c r="B66" s="61"/>
      <c r="J66" s="61"/>
      <c r="Q66" s="61"/>
      <c r="R66" s="61"/>
      <c r="Y66" s="61"/>
      <c r="Z66" s="61"/>
      <c r="AG66" s="61"/>
      <c r="AH66" s="61"/>
      <c r="AO66" s="61"/>
      <c r="AP66" s="61"/>
      <c r="AW66" s="61"/>
      <c r="AX66" s="61"/>
      <c r="BE66" s="61"/>
      <c r="BF66" s="764" t="s">
        <v>125</v>
      </c>
      <c r="BG66" s="764"/>
      <c r="BH66" s="764"/>
      <c r="BI66" s="764"/>
      <c r="BJ66" s="764"/>
      <c r="BK66" s="764"/>
      <c r="BL66" s="764"/>
      <c r="BM66" s="764"/>
      <c r="BN66" s="764"/>
      <c r="BO66" s="764"/>
      <c r="BP66" s="764"/>
      <c r="BQ66" s="764"/>
      <c r="BR66" s="764"/>
      <c r="BS66" s="764"/>
      <c r="BT66" s="764"/>
      <c r="BU66" s="764"/>
      <c r="BV66" s="764"/>
      <c r="BW66" s="764"/>
      <c r="BX66" s="764"/>
      <c r="BY66" s="764"/>
      <c r="BZ66" s="764"/>
      <c r="CA66" s="764"/>
      <c r="CB66" s="764"/>
      <c r="CC66" s="764"/>
      <c r="CD66" s="764"/>
      <c r="CE66" s="764"/>
      <c r="CF66" s="764"/>
      <c r="CG66" s="764"/>
      <c r="CH66" s="764"/>
      <c r="CI66" s="764"/>
      <c r="CJ66" s="764"/>
      <c r="CK66" s="764"/>
      <c r="CL66" s="764"/>
      <c r="CM66" s="764"/>
      <c r="CN66" s="764"/>
      <c r="CO66" s="764"/>
      <c r="CP66" s="764"/>
      <c r="CQ66" s="764"/>
      <c r="CR66" s="764"/>
      <c r="CS66" s="764"/>
      <c r="CT66" s="764"/>
      <c r="CU66" s="764"/>
      <c r="CV66" s="764"/>
      <c r="CW66" s="764"/>
      <c r="CX66" s="764"/>
      <c r="CY66" s="764"/>
      <c r="CZ66" s="764"/>
      <c r="DA66" s="764"/>
      <c r="DB66" s="764"/>
      <c r="DC66" s="764"/>
      <c r="DD66" s="325"/>
      <c r="DE66" s="325"/>
      <c r="DF66" s="325"/>
      <c r="DG66" s="325"/>
      <c r="DH66" s="325"/>
      <c r="DI66" s="325"/>
      <c r="DJ66" s="325"/>
      <c r="DK66" s="325"/>
      <c r="DL66" s="325"/>
      <c r="DM66" s="325"/>
      <c r="DN66" s="325"/>
      <c r="DO66" s="325"/>
      <c r="DP66" s="325"/>
      <c r="DQ66" s="325"/>
      <c r="DR66" s="325"/>
      <c r="DS66" s="325"/>
    </row>
  </sheetData>
  <mergeCells count="48">
    <mergeCell ref="AY62:BF62"/>
    <mergeCell ref="AQ5:AV5"/>
    <mergeCell ref="AQ24:AV24"/>
    <mergeCell ref="AQ42:AV42"/>
    <mergeCell ref="AY5:BD5"/>
    <mergeCell ref="AY24:BD24"/>
    <mergeCell ref="AY42:BD42"/>
    <mergeCell ref="CE42:CJ42"/>
    <mergeCell ref="DG42:DL42"/>
    <mergeCell ref="DG24:DL24"/>
    <mergeCell ref="DN24:DS24"/>
    <mergeCell ref="DN42:DS42"/>
    <mergeCell ref="BF66:DC66"/>
    <mergeCell ref="CS5:CX5"/>
    <mergeCell ref="CZ5:DE5"/>
    <mergeCell ref="CE5:CJ5"/>
    <mergeCell ref="CL5:CQ5"/>
    <mergeCell ref="BW5:CB5"/>
    <mergeCell ref="CL24:CQ24"/>
    <mergeCell ref="CL42:CQ42"/>
    <mergeCell ref="BW24:CB24"/>
    <mergeCell ref="BW42:CB42"/>
    <mergeCell ref="CS42:CX42"/>
    <mergeCell ref="CZ42:DE42"/>
    <mergeCell ref="CS24:CX24"/>
    <mergeCell ref="CZ24:DE24"/>
    <mergeCell ref="BG62:BL62"/>
    <mergeCell ref="BG5:BL5"/>
    <mergeCell ref="AP1:DS1"/>
    <mergeCell ref="AA5:AF5"/>
    <mergeCell ref="S5:X5"/>
    <mergeCell ref="C1:AN1"/>
    <mergeCell ref="S24:X24"/>
    <mergeCell ref="AI5:AN5"/>
    <mergeCell ref="DG5:DL5"/>
    <mergeCell ref="DN5:DS5"/>
    <mergeCell ref="CE24:CJ24"/>
    <mergeCell ref="BG24:BL24"/>
    <mergeCell ref="BO5:BT5"/>
    <mergeCell ref="BO24:BT24"/>
    <mergeCell ref="C5:H5"/>
    <mergeCell ref="C24:H24"/>
    <mergeCell ref="C42:H42"/>
    <mergeCell ref="C3:BR3"/>
    <mergeCell ref="K5:P5"/>
    <mergeCell ref="S42:X42"/>
    <mergeCell ref="BG42:BL42"/>
    <mergeCell ref="BO42:BT42"/>
  </mergeCells>
  <pageMargins left="0.7" right="0.7" top="0.75" bottom="0.75" header="0.3" footer="0.3"/>
  <pageSetup paperSize="9" scale="66" fitToWidth="0" orientation="landscape" r:id="rId1"/>
  <headerFooter>
    <oddFooter>&amp;C&amp;"Candara,Regular"Ingenico - Investors Datapack - &amp;A&amp;R&amp;G</oddFooter>
  </headerFooter>
  <colBreaks count="1" manualBreakCount="1">
    <brk id="110" min="2" max="5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zoomScaleNormal="100" zoomScaleSheetLayoutView="100" workbookViewId="0">
      <selection activeCell="B3" sqref="B3"/>
    </sheetView>
  </sheetViews>
  <sheetFormatPr baseColWidth="10" defaultColWidth="9.140625" defaultRowHeight="12.75" outlineLevelCol="1"/>
  <cols>
    <col min="1" max="1" width="3.28515625" style="66" customWidth="1"/>
    <col min="2" max="2" width="21.5703125" style="61" customWidth="1"/>
    <col min="3" max="3" width="8.28515625" style="61" customWidth="1"/>
    <col min="4" max="4" width="8.28515625" style="61" hidden="1" customWidth="1" outlineLevel="1"/>
    <col min="5" max="5" width="1.28515625" style="61" customWidth="1" collapsed="1"/>
    <col min="6" max="7" width="8.28515625" style="61" customWidth="1"/>
    <col min="8" max="8" width="1.28515625" style="61" customWidth="1"/>
    <col min="9" max="10" width="8.28515625" style="61" customWidth="1"/>
    <col min="11" max="11" width="1.28515625" style="61" customWidth="1"/>
    <col min="12" max="13" width="8.28515625" style="61" customWidth="1"/>
    <col min="14" max="14" width="1.28515625" style="61" customWidth="1"/>
    <col min="15" max="16" width="8.28515625" style="61" customWidth="1"/>
    <col min="17" max="17" width="1.28515625" style="61" customWidth="1"/>
    <col min="18" max="19" width="8.28515625" style="61" customWidth="1"/>
    <col min="20" max="20" width="1.28515625" style="61" customWidth="1"/>
    <col min="21" max="21" width="8.28515625" style="61" customWidth="1"/>
    <col min="22" max="22" width="6.28515625" style="61" customWidth="1"/>
    <col min="23" max="23" width="1.28515625" style="61" customWidth="1"/>
    <col min="24" max="24" width="8.28515625" style="61" customWidth="1"/>
    <col min="25" max="25" width="9.5703125" style="61" customWidth="1"/>
    <col min="26" max="26" width="1.28515625" style="61" customWidth="1"/>
    <col min="27" max="27" width="9.85546875" style="61" customWidth="1"/>
    <col min="28" max="28" width="8.85546875" style="61" customWidth="1"/>
    <col min="29" max="29" width="0.85546875" style="10" customWidth="1"/>
    <col min="30" max="30" width="8.28515625" style="61" customWidth="1"/>
    <col min="31" max="31" width="7.28515625" style="61" customWidth="1"/>
    <col min="32" max="32" width="0.85546875" style="10" customWidth="1"/>
    <col min="33" max="33" width="8.28515625" style="61" customWidth="1"/>
    <col min="34" max="34" width="7.28515625" style="61" customWidth="1"/>
    <col min="35" max="35" width="0.85546875" style="10" customWidth="1"/>
    <col min="36" max="36" width="8.28515625" style="61" customWidth="1"/>
    <col min="37" max="37" width="7.28515625" style="61" customWidth="1"/>
    <col min="38" max="38" width="0.85546875" style="10" customWidth="1"/>
    <col min="39" max="39" width="8.28515625" style="61" customWidth="1"/>
    <col min="40" max="40" width="7.28515625" style="61" customWidth="1"/>
    <col min="41" max="41" width="0.85546875" style="10" customWidth="1"/>
    <col min="42" max="43" width="9.140625" style="61"/>
    <col min="44" max="44" width="0.85546875" style="10" customWidth="1"/>
    <col min="45" max="46" width="9.140625" style="61"/>
    <col min="47" max="47" width="0.85546875" style="10" customWidth="1"/>
    <col min="48" max="49" width="9.140625" style="61"/>
    <col min="50" max="50" width="9.140625" style="61" customWidth="1"/>
    <col min="51" max="16384" width="9.140625" style="61"/>
  </cols>
  <sheetData>
    <row r="1" spans="1:49" ht="55.5" customHeight="1">
      <c r="C1" s="782" t="s">
        <v>394</v>
      </c>
      <c r="D1" s="782"/>
      <c r="E1" s="782"/>
      <c r="F1" s="782"/>
      <c r="G1" s="782"/>
      <c r="H1" s="782"/>
      <c r="I1" s="782"/>
      <c r="J1" s="782"/>
      <c r="K1" s="782"/>
      <c r="L1" s="782"/>
      <c r="M1" s="782"/>
      <c r="N1" s="782"/>
      <c r="O1" s="782"/>
      <c r="P1" s="782"/>
      <c r="R1" s="780" t="s">
        <v>395</v>
      </c>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row>
    <row r="3" spans="1:49">
      <c r="B3" s="62" t="s">
        <v>130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3"/>
      <c r="AG3" s="62"/>
      <c r="AH3" s="62"/>
      <c r="AI3" s="62"/>
      <c r="AJ3" s="62"/>
      <c r="AK3" s="62"/>
      <c r="AL3" s="62"/>
      <c r="AM3" s="62"/>
      <c r="AN3" s="62"/>
      <c r="AO3" s="63"/>
      <c r="AP3" s="62"/>
      <c r="AQ3" s="62"/>
      <c r="AR3" s="63"/>
      <c r="AS3" s="62"/>
      <c r="AT3" s="62"/>
      <c r="AU3" s="63"/>
      <c r="AV3" s="64"/>
      <c r="AW3" s="64"/>
    </row>
    <row r="4" spans="1:49" ht="7.5" customHeight="1">
      <c r="AC4" s="14"/>
      <c r="AF4" s="14"/>
      <c r="AI4" s="14"/>
      <c r="AL4" s="14"/>
      <c r="AO4" s="14"/>
      <c r="AR4" s="14"/>
      <c r="AU4" s="14"/>
    </row>
    <row r="5" spans="1:49" s="66" customFormat="1" ht="7.5" customHeight="1">
      <c r="B5" s="61"/>
      <c r="C5" s="61"/>
      <c r="D5" s="61"/>
      <c r="E5" s="61"/>
      <c r="F5" s="61"/>
      <c r="G5" s="61"/>
      <c r="H5" s="61"/>
      <c r="I5" s="61"/>
      <c r="J5" s="61"/>
      <c r="K5" s="61"/>
      <c r="L5" s="61"/>
      <c r="M5" s="61"/>
      <c r="N5" s="61"/>
      <c r="O5" s="61"/>
      <c r="P5" s="61"/>
      <c r="Q5" s="61"/>
      <c r="R5" s="61"/>
      <c r="S5" s="61"/>
      <c r="T5" s="61"/>
      <c r="U5" s="61"/>
      <c r="V5" s="61"/>
      <c r="W5" s="61"/>
      <c r="X5" s="61"/>
      <c r="Y5" s="61"/>
      <c r="Z5" s="61"/>
      <c r="AA5" s="61"/>
      <c r="AB5" s="77"/>
      <c r="AC5" s="16"/>
      <c r="AF5" s="16"/>
      <c r="AI5" s="16"/>
      <c r="AL5" s="16"/>
      <c r="AO5" s="16"/>
      <c r="AR5" s="16"/>
      <c r="AU5" s="16"/>
    </row>
    <row r="6" spans="1:49" s="77" customFormat="1" ht="38.25" customHeight="1">
      <c r="A6" s="75"/>
      <c r="C6" s="776">
        <v>2019</v>
      </c>
      <c r="D6" s="777"/>
      <c r="E6" s="721"/>
      <c r="F6" s="776" t="s">
        <v>401</v>
      </c>
      <c r="G6" s="777"/>
      <c r="H6" s="721"/>
      <c r="I6" s="776">
        <v>2018</v>
      </c>
      <c r="J6" s="777"/>
      <c r="K6" s="721"/>
      <c r="L6" s="776" t="s">
        <v>393</v>
      </c>
      <c r="M6" s="779"/>
      <c r="N6" s="194"/>
      <c r="O6" s="778">
        <v>2017</v>
      </c>
      <c r="P6" s="779"/>
      <c r="Q6" s="194"/>
      <c r="R6" s="773">
        <v>2017</v>
      </c>
      <c r="S6" s="775"/>
      <c r="T6" s="194"/>
      <c r="U6" s="773">
        <v>2016</v>
      </c>
      <c r="V6" s="775"/>
      <c r="W6" s="194"/>
      <c r="X6" s="773">
        <v>2015</v>
      </c>
      <c r="Y6" s="774"/>
      <c r="Z6" s="194"/>
      <c r="AA6" s="771" t="s">
        <v>294</v>
      </c>
      <c r="AB6" s="772"/>
      <c r="AC6" s="194"/>
      <c r="AD6" s="767" t="s">
        <v>292</v>
      </c>
      <c r="AE6" s="768"/>
      <c r="AF6" s="194"/>
      <c r="AG6" s="769" t="s">
        <v>265</v>
      </c>
      <c r="AH6" s="770"/>
      <c r="AI6" s="194"/>
      <c r="AJ6" s="769" t="s">
        <v>260</v>
      </c>
      <c r="AK6" s="770"/>
      <c r="AL6" s="194"/>
      <c r="AM6" s="767">
        <v>2013</v>
      </c>
      <c r="AN6" s="768"/>
      <c r="AO6" s="194"/>
      <c r="AP6" s="767">
        <v>2012</v>
      </c>
      <c r="AQ6" s="768"/>
      <c r="AR6" s="194"/>
      <c r="AS6" s="767">
        <v>2011</v>
      </c>
      <c r="AT6" s="768"/>
      <c r="AU6" s="194"/>
      <c r="AV6" s="767">
        <v>2010</v>
      </c>
      <c r="AW6" s="768"/>
    </row>
    <row r="7" spans="1:49" s="77" customFormat="1">
      <c r="A7" s="75"/>
      <c r="B7" s="66"/>
      <c r="C7" s="652" t="s">
        <v>4</v>
      </c>
      <c r="D7" s="712" t="s">
        <v>5</v>
      </c>
      <c r="E7" s="417"/>
      <c r="F7" s="652" t="s">
        <v>4</v>
      </c>
      <c r="G7" s="712" t="s">
        <v>5</v>
      </c>
      <c r="H7" s="417"/>
      <c r="I7" s="652" t="s">
        <v>4</v>
      </c>
      <c r="J7" s="712" t="s">
        <v>5</v>
      </c>
      <c r="K7" s="417"/>
      <c r="L7" s="652" t="s">
        <v>4</v>
      </c>
      <c r="M7" s="653" t="s">
        <v>5</v>
      </c>
      <c r="N7" s="21"/>
      <c r="O7" s="652" t="s">
        <v>4</v>
      </c>
      <c r="P7" s="653" t="s">
        <v>5</v>
      </c>
      <c r="Q7" s="21"/>
      <c r="R7" s="515" t="s">
        <v>4</v>
      </c>
      <c r="S7" s="514" t="s">
        <v>5</v>
      </c>
      <c r="T7" s="21"/>
      <c r="U7" s="515" t="s">
        <v>4</v>
      </c>
      <c r="V7" s="514" t="s">
        <v>5</v>
      </c>
      <c r="W7" s="21"/>
      <c r="X7" s="675" t="s">
        <v>4</v>
      </c>
      <c r="Y7" s="676" t="s">
        <v>5</v>
      </c>
      <c r="Z7" s="21"/>
      <c r="AA7" s="425" t="s">
        <v>4</v>
      </c>
      <c r="AB7" s="426" t="s">
        <v>5</v>
      </c>
      <c r="AC7" s="21"/>
      <c r="AD7" s="70" t="s">
        <v>4</v>
      </c>
      <c r="AE7" s="73" t="s">
        <v>5</v>
      </c>
      <c r="AF7" s="21"/>
      <c r="AG7" s="70" t="s">
        <v>4</v>
      </c>
      <c r="AH7" s="73" t="s">
        <v>5</v>
      </c>
      <c r="AI7" s="21"/>
      <c r="AJ7" s="70" t="s">
        <v>4</v>
      </c>
      <c r="AK7" s="73" t="s">
        <v>5</v>
      </c>
      <c r="AL7" s="21"/>
      <c r="AM7" s="70" t="s">
        <v>4</v>
      </c>
      <c r="AN7" s="73" t="s">
        <v>5</v>
      </c>
      <c r="AO7" s="21"/>
      <c r="AP7" s="70" t="s">
        <v>4</v>
      </c>
      <c r="AQ7" s="73" t="s">
        <v>5</v>
      </c>
      <c r="AR7" s="21"/>
      <c r="AS7" s="70" t="s">
        <v>4</v>
      </c>
      <c r="AT7" s="73" t="s">
        <v>5</v>
      </c>
      <c r="AU7" s="21"/>
      <c r="AV7" s="70" t="s">
        <v>4</v>
      </c>
      <c r="AW7" s="73" t="s">
        <v>5</v>
      </c>
    </row>
    <row r="8" spans="1:49">
      <c r="B8" s="513" t="s">
        <v>1</v>
      </c>
      <c r="C8" s="666">
        <v>572</v>
      </c>
      <c r="D8" s="713"/>
      <c r="E8" s="719"/>
      <c r="F8" s="666">
        <v>547</v>
      </c>
      <c r="G8" s="713">
        <v>1171</v>
      </c>
      <c r="H8" s="719"/>
      <c r="I8" s="666">
        <v>489</v>
      </c>
      <c r="J8" s="713">
        <v>1048</v>
      </c>
      <c r="K8" s="719"/>
      <c r="L8" s="666">
        <v>567</v>
      </c>
      <c r="M8" s="667">
        <v>1146</v>
      </c>
      <c r="N8" s="422"/>
      <c r="O8" s="666">
        <v>517</v>
      </c>
      <c r="P8" s="667">
        <v>1067</v>
      </c>
      <c r="Q8" s="422"/>
      <c r="R8" s="666">
        <v>512</v>
      </c>
      <c r="S8" s="667">
        <v>1051</v>
      </c>
      <c r="T8" s="422"/>
      <c r="U8" s="666">
        <v>490</v>
      </c>
      <c r="V8" s="667">
        <v>987</v>
      </c>
      <c r="W8" s="422"/>
      <c r="X8" s="677">
        <v>474</v>
      </c>
      <c r="Y8" s="667">
        <v>972</v>
      </c>
      <c r="Z8" s="422"/>
      <c r="AA8" s="302">
        <v>378</v>
      </c>
      <c r="AB8" s="340">
        <v>807</v>
      </c>
      <c r="AC8" s="32"/>
      <c r="AD8" s="302">
        <v>325</v>
      </c>
      <c r="AE8" s="338">
        <v>735</v>
      </c>
      <c r="AF8" s="32"/>
      <c r="AG8" s="302">
        <v>274</v>
      </c>
      <c r="AH8" s="338">
        <v>604</v>
      </c>
      <c r="AI8" s="32"/>
      <c r="AJ8" s="302">
        <v>274</v>
      </c>
      <c r="AK8" s="338">
        <v>593</v>
      </c>
      <c r="AL8" s="32"/>
      <c r="AM8" s="173">
        <v>277</v>
      </c>
      <c r="AN8" s="172">
        <v>600</v>
      </c>
      <c r="AO8" s="32"/>
      <c r="AP8" s="173">
        <v>226</v>
      </c>
      <c r="AQ8" s="172">
        <v>513</v>
      </c>
      <c r="AR8" s="32"/>
      <c r="AS8" s="173">
        <v>172</v>
      </c>
      <c r="AT8" s="172">
        <v>417</v>
      </c>
      <c r="AU8" s="32"/>
      <c r="AV8" s="173">
        <v>147</v>
      </c>
      <c r="AW8" s="172">
        <v>366</v>
      </c>
    </row>
    <row r="9" spans="1:49">
      <c r="B9" s="176" t="s">
        <v>88</v>
      </c>
      <c r="C9" s="659"/>
      <c r="D9" s="714"/>
      <c r="E9" s="417"/>
      <c r="F9" s="659"/>
      <c r="G9" s="714"/>
      <c r="H9" s="417"/>
      <c r="I9" s="659"/>
      <c r="J9" s="714"/>
      <c r="K9" s="417"/>
      <c r="L9" s="659"/>
      <c r="M9" s="663"/>
      <c r="N9" s="423"/>
      <c r="O9" s="659"/>
      <c r="P9" s="663"/>
      <c r="Q9" s="423"/>
      <c r="R9" s="668">
        <v>385</v>
      </c>
      <c r="S9" s="669">
        <v>777</v>
      </c>
      <c r="T9" s="423"/>
      <c r="U9" s="668">
        <v>367.99600000000004</v>
      </c>
      <c r="V9" s="339">
        <v>733</v>
      </c>
      <c r="W9" s="423"/>
      <c r="X9" s="303">
        <v>347</v>
      </c>
      <c r="Y9" s="339">
        <v>727</v>
      </c>
      <c r="Z9" s="423"/>
      <c r="AA9" s="303">
        <v>278</v>
      </c>
      <c r="AB9" s="339">
        <v>591</v>
      </c>
      <c r="AC9" s="21"/>
      <c r="AD9" s="303">
        <v>279</v>
      </c>
      <c r="AE9" s="339">
        <v>591</v>
      </c>
      <c r="AF9" s="21"/>
      <c r="AG9" s="303">
        <v>231</v>
      </c>
      <c r="AH9" s="339">
        <v>500</v>
      </c>
      <c r="AI9" s="21"/>
      <c r="AJ9" s="303">
        <v>231</v>
      </c>
      <c r="AK9" s="339">
        <v>494</v>
      </c>
      <c r="AL9" s="21"/>
      <c r="AM9" s="176">
        <v>229</v>
      </c>
      <c r="AN9" s="175">
        <v>494</v>
      </c>
      <c r="AO9" s="21"/>
      <c r="AP9" s="176">
        <v>189</v>
      </c>
      <c r="AQ9" s="175">
        <v>436</v>
      </c>
      <c r="AR9" s="21"/>
      <c r="AS9" s="176">
        <v>145</v>
      </c>
      <c r="AT9" s="175">
        <v>355</v>
      </c>
      <c r="AU9" s="21"/>
      <c r="AV9" s="176">
        <v>130</v>
      </c>
      <c r="AW9" s="175">
        <v>321</v>
      </c>
    </row>
    <row r="10" spans="1:49">
      <c r="B10" s="179" t="s">
        <v>267</v>
      </c>
      <c r="C10" s="660"/>
      <c r="D10" s="715"/>
      <c r="E10" s="430"/>
      <c r="F10" s="660"/>
      <c r="G10" s="715"/>
      <c r="H10" s="430"/>
      <c r="I10" s="660"/>
      <c r="J10" s="715"/>
      <c r="K10" s="430"/>
      <c r="L10" s="660"/>
      <c r="M10" s="664"/>
      <c r="N10" s="424"/>
      <c r="O10" s="660"/>
      <c r="P10" s="664"/>
      <c r="Q10" s="424"/>
      <c r="R10" s="670">
        <v>127</v>
      </c>
      <c r="S10" s="671">
        <v>274</v>
      </c>
      <c r="T10" s="424"/>
      <c r="U10" s="670">
        <v>121.785</v>
      </c>
      <c r="V10" s="340">
        <v>255</v>
      </c>
      <c r="W10" s="424"/>
      <c r="X10" s="304">
        <v>127</v>
      </c>
      <c r="Y10" s="178">
        <v>245</v>
      </c>
      <c r="Z10" s="424"/>
      <c r="AA10" s="304">
        <v>100</v>
      </c>
      <c r="AB10" s="340">
        <v>216</v>
      </c>
      <c r="AC10" s="25"/>
      <c r="AD10" s="304">
        <v>46</v>
      </c>
      <c r="AE10" s="340">
        <v>144</v>
      </c>
      <c r="AF10" s="25"/>
      <c r="AG10" s="304">
        <v>43</v>
      </c>
      <c r="AH10" s="340">
        <v>104</v>
      </c>
      <c r="AI10" s="25"/>
      <c r="AJ10" s="304">
        <v>43</v>
      </c>
      <c r="AK10" s="340">
        <v>99</v>
      </c>
      <c r="AL10" s="25"/>
      <c r="AM10" s="179">
        <v>49</v>
      </c>
      <c r="AN10" s="178">
        <v>106</v>
      </c>
      <c r="AO10" s="25"/>
      <c r="AP10" s="179">
        <v>38</v>
      </c>
      <c r="AQ10" s="178">
        <v>77</v>
      </c>
      <c r="AR10" s="25"/>
      <c r="AS10" s="179">
        <v>27</v>
      </c>
      <c r="AT10" s="178">
        <v>62</v>
      </c>
      <c r="AU10" s="25"/>
      <c r="AV10" s="179">
        <v>16</v>
      </c>
      <c r="AW10" s="178">
        <v>45</v>
      </c>
    </row>
    <row r="11" spans="1:49">
      <c r="B11" s="513" t="s">
        <v>83</v>
      </c>
      <c r="C11" s="672">
        <v>0.35499999999999998</v>
      </c>
      <c r="D11" s="716"/>
      <c r="E11" s="417"/>
      <c r="F11" s="672">
        <v>0.38700000000000001</v>
      </c>
      <c r="G11" s="716">
        <v>0.38600000000000001</v>
      </c>
      <c r="H11" s="417"/>
      <c r="I11" s="672">
        <v>0.39700000000000002</v>
      </c>
      <c r="J11" s="716">
        <v>0.39600000000000002</v>
      </c>
      <c r="K11" s="417"/>
      <c r="L11" s="672">
        <v>0.42199999999999999</v>
      </c>
      <c r="M11" s="343">
        <v>0.42199999999999999</v>
      </c>
      <c r="N11" s="423"/>
      <c r="O11" s="672">
        <v>0.42299999999999999</v>
      </c>
      <c r="P11" s="343">
        <v>0.42499999999999999</v>
      </c>
      <c r="Q11" s="423"/>
      <c r="R11" s="672">
        <v>0.41899999999999998</v>
      </c>
      <c r="S11" s="343">
        <v>0.41899999999999998</v>
      </c>
      <c r="T11" s="423"/>
      <c r="U11" s="672" t="s">
        <v>340</v>
      </c>
      <c r="V11" s="341" t="s">
        <v>359</v>
      </c>
      <c r="W11" s="423"/>
      <c r="X11" s="305" t="s">
        <v>191</v>
      </c>
      <c r="Y11" s="180" t="s">
        <v>329</v>
      </c>
      <c r="Z11" s="423"/>
      <c r="AA11" s="305">
        <v>0.44</v>
      </c>
      <c r="AB11" s="341" t="s">
        <v>283</v>
      </c>
      <c r="AC11" s="21"/>
      <c r="AD11" s="305" t="s">
        <v>232</v>
      </c>
      <c r="AE11" s="341" t="s">
        <v>248</v>
      </c>
      <c r="AF11" s="21"/>
      <c r="AG11" s="305" t="s">
        <v>142</v>
      </c>
      <c r="AH11" s="341" t="s">
        <v>261</v>
      </c>
      <c r="AI11" s="21"/>
      <c r="AJ11" s="305" t="s">
        <v>142</v>
      </c>
      <c r="AK11" s="341" t="s">
        <v>143</v>
      </c>
      <c r="AL11" s="21"/>
      <c r="AM11" s="181" t="s">
        <v>188</v>
      </c>
      <c r="AN11" s="180" t="s">
        <v>144</v>
      </c>
      <c r="AO11" s="21"/>
      <c r="AP11" s="181" t="s">
        <v>189</v>
      </c>
      <c r="AQ11" s="180" t="s">
        <v>190</v>
      </c>
      <c r="AR11" s="21"/>
      <c r="AS11" s="181" t="s">
        <v>146</v>
      </c>
      <c r="AT11" s="180" t="s">
        <v>147</v>
      </c>
      <c r="AU11" s="21"/>
      <c r="AV11" s="181" t="s">
        <v>149</v>
      </c>
      <c r="AW11" s="180" t="s">
        <v>150</v>
      </c>
    </row>
    <row r="12" spans="1:49">
      <c r="B12" s="176" t="s">
        <v>88</v>
      </c>
      <c r="C12" s="661"/>
      <c r="D12" s="717"/>
      <c r="E12" s="430"/>
      <c r="F12" s="661"/>
      <c r="G12" s="717"/>
      <c r="H12" s="430"/>
      <c r="I12" s="661"/>
      <c r="J12" s="717"/>
      <c r="K12" s="430"/>
      <c r="L12" s="661"/>
      <c r="M12" s="665"/>
      <c r="N12" s="424"/>
      <c r="O12" s="661"/>
      <c r="P12" s="665"/>
      <c r="Q12" s="424"/>
      <c r="R12" s="673">
        <v>0.46300000000000002</v>
      </c>
      <c r="S12" s="674">
        <v>0.46800000000000003</v>
      </c>
      <c r="T12" s="424"/>
      <c r="U12" s="673" t="s">
        <v>349</v>
      </c>
      <c r="V12" s="342" t="s">
        <v>362</v>
      </c>
      <c r="W12" s="424"/>
      <c r="X12" s="306" t="s">
        <v>322</v>
      </c>
      <c r="Y12" s="182" t="s">
        <v>335</v>
      </c>
      <c r="Z12" s="424"/>
      <c r="AA12" s="306" t="s">
        <v>321</v>
      </c>
      <c r="AB12" s="342" t="s">
        <v>286</v>
      </c>
      <c r="AC12" s="25"/>
      <c r="AD12" s="306" t="s">
        <v>236</v>
      </c>
      <c r="AE12" s="342" t="s">
        <v>286</v>
      </c>
      <c r="AF12" s="25"/>
      <c r="AG12" s="306" t="s">
        <v>191</v>
      </c>
      <c r="AH12" s="342" t="s">
        <v>262</v>
      </c>
      <c r="AI12" s="25"/>
      <c r="AJ12" s="306" t="s">
        <v>191</v>
      </c>
      <c r="AK12" s="342" t="s">
        <v>308</v>
      </c>
      <c r="AL12" s="25"/>
      <c r="AM12" s="183" t="s">
        <v>191</v>
      </c>
      <c r="AN12" s="182" t="s">
        <v>308</v>
      </c>
      <c r="AO12" s="25"/>
      <c r="AP12" s="183" t="s">
        <v>192</v>
      </c>
      <c r="AQ12" s="182" t="s">
        <v>142</v>
      </c>
      <c r="AR12" s="25"/>
      <c r="AS12" s="183" t="s">
        <v>193</v>
      </c>
      <c r="AT12" s="182" t="s">
        <v>194</v>
      </c>
      <c r="AU12" s="25"/>
      <c r="AV12" s="183" t="s">
        <v>195</v>
      </c>
      <c r="AW12" s="182" t="s">
        <v>196</v>
      </c>
    </row>
    <row r="13" spans="1:49">
      <c r="B13" s="179" t="s">
        <v>267</v>
      </c>
      <c r="C13" s="662"/>
      <c r="D13" s="718"/>
      <c r="E13" s="430"/>
      <c r="F13" s="662"/>
      <c r="G13" s="718"/>
      <c r="H13" s="430"/>
      <c r="I13" s="662"/>
      <c r="J13" s="718"/>
      <c r="K13" s="430"/>
      <c r="L13" s="662"/>
      <c r="M13" s="658"/>
      <c r="N13" s="424"/>
      <c r="O13" s="662"/>
      <c r="P13" s="658"/>
      <c r="Q13" s="424"/>
      <c r="R13" s="307">
        <v>0.32400000000000001</v>
      </c>
      <c r="S13" s="343">
        <v>0.32300000000000001</v>
      </c>
      <c r="T13" s="424"/>
      <c r="U13" s="307" t="s">
        <v>350</v>
      </c>
      <c r="V13" s="343" t="s">
        <v>361</v>
      </c>
      <c r="W13" s="424"/>
      <c r="X13" s="307" t="s">
        <v>323</v>
      </c>
      <c r="Y13" s="184" t="s">
        <v>336</v>
      </c>
      <c r="Z13" s="424"/>
      <c r="AA13" s="307" t="s">
        <v>324</v>
      </c>
      <c r="AB13" s="343" t="s">
        <v>201</v>
      </c>
      <c r="AC13" s="25"/>
      <c r="AD13" s="307" t="s">
        <v>146</v>
      </c>
      <c r="AE13" s="343" t="s">
        <v>259</v>
      </c>
      <c r="AF13" s="25"/>
      <c r="AG13" s="307" t="s">
        <v>189</v>
      </c>
      <c r="AH13" s="343" t="s">
        <v>263</v>
      </c>
      <c r="AI13" s="25"/>
      <c r="AJ13" s="307" t="s">
        <v>189</v>
      </c>
      <c r="AK13" s="343" t="s">
        <v>144</v>
      </c>
      <c r="AL13" s="25"/>
      <c r="AM13" s="185" t="s">
        <v>197</v>
      </c>
      <c r="AN13" s="184" t="s">
        <v>198</v>
      </c>
      <c r="AO13" s="25"/>
      <c r="AP13" s="185" t="s">
        <v>199</v>
      </c>
      <c r="AQ13" s="184" t="s">
        <v>200</v>
      </c>
      <c r="AR13" s="25"/>
      <c r="AS13" s="185" t="s">
        <v>201</v>
      </c>
      <c r="AT13" s="184" t="s">
        <v>202</v>
      </c>
      <c r="AU13" s="25"/>
      <c r="AV13" s="185" t="s">
        <v>203</v>
      </c>
      <c r="AW13" s="184" t="s">
        <v>204</v>
      </c>
    </row>
    <row r="14" spans="1:49" ht="8.25" customHeight="1">
      <c r="B14" s="186"/>
      <c r="C14" s="77"/>
      <c r="D14" s="186"/>
      <c r="E14" s="427"/>
      <c r="F14" s="77"/>
      <c r="G14" s="186"/>
      <c r="H14" s="427"/>
      <c r="I14" s="77"/>
      <c r="J14" s="186"/>
      <c r="K14" s="427"/>
      <c r="L14" s="77"/>
      <c r="M14" s="186"/>
      <c r="N14" s="427"/>
      <c r="O14" s="77"/>
      <c r="P14" s="186"/>
      <c r="Q14" s="427"/>
      <c r="R14" s="77"/>
      <c r="S14" s="186"/>
      <c r="T14" s="427"/>
      <c r="U14" s="77"/>
      <c r="V14" s="186"/>
      <c r="W14" s="427"/>
      <c r="X14" s="77"/>
      <c r="Y14" s="186"/>
      <c r="Z14" s="427"/>
      <c r="AA14" s="77"/>
      <c r="AB14" s="77"/>
      <c r="AC14" s="25"/>
      <c r="AD14" s="77"/>
      <c r="AE14" s="77"/>
      <c r="AF14" s="25"/>
      <c r="AG14" s="77"/>
      <c r="AH14" s="77"/>
      <c r="AI14" s="25"/>
      <c r="AJ14" s="77"/>
      <c r="AK14" s="77"/>
      <c r="AL14" s="25"/>
      <c r="AO14" s="25"/>
      <c r="AR14" s="25"/>
      <c r="AU14" s="25"/>
      <c r="AV14" s="186"/>
      <c r="AW14" s="186"/>
    </row>
    <row r="15" spans="1:49">
      <c r="B15" s="513" t="s">
        <v>2</v>
      </c>
      <c r="C15" s="666">
        <v>254</v>
      </c>
      <c r="D15" s="667"/>
      <c r="E15" s="719"/>
      <c r="F15" s="666">
        <v>212</v>
      </c>
      <c r="G15" s="667">
        <v>527</v>
      </c>
      <c r="H15" s="719"/>
      <c r="I15" s="666">
        <v>193</v>
      </c>
      <c r="J15" s="667">
        <v>488</v>
      </c>
      <c r="K15" s="719"/>
      <c r="L15" s="666">
        <v>260</v>
      </c>
      <c r="M15" s="667">
        <v>549</v>
      </c>
      <c r="N15" s="422"/>
      <c r="O15" s="666">
        <v>244</v>
      </c>
      <c r="P15" s="667">
        <v>526</v>
      </c>
      <c r="Q15" s="422"/>
      <c r="R15" s="666">
        <v>244</v>
      </c>
      <c r="S15" s="667">
        <v>526</v>
      </c>
      <c r="T15" s="422"/>
      <c r="U15" s="666">
        <v>244</v>
      </c>
      <c r="V15" s="667">
        <v>476</v>
      </c>
      <c r="W15" s="422"/>
      <c r="X15" s="666">
        <v>249</v>
      </c>
      <c r="Y15" s="667">
        <v>508</v>
      </c>
      <c r="Z15" s="422"/>
      <c r="AA15" s="666">
        <v>182</v>
      </c>
      <c r="AB15" s="667">
        <v>415</v>
      </c>
      <c r="AC15" s="32"/>
      <c r="AD15" s="666">
        <v>158</v>
      </c>
      <c r="AE15" s="667">
        <v>377</v>
      </c>
      <c r="AF15" s="32"/>
      <c r="AG15" s="683"/>
      <c r="AH15" s="684"/>
      <c r="AI15" s="32"/>
      <c r="AJ15" s="683"/>
      <c r="AK15" s="684"/>
      <c r="AL15" s="32"/>
      <c r="AM15" s="302">
        <v>122</v>
      </c>
      <c r="AN15" s="338">
        <v>279</v>
      </c>
      <c r="AO15" s="32"/>
      <c r="AP15" s="302">
        <v>80</v>
      </c>
      <c r="AQ15" s="338">
        <v>223</v>
      </c>
      <c r="AR15" s="32"/>
      <c r="AS15" s="302">
        <v>63</v>
      </c>
      <c r="AT15" s="338">
        <v>184</v>
      </c>
      <c r="AU15" s="32"/>
      <c r="AV15" s="302">
        <v>54</v>
      </c>
      <c r="AW15" s="338">
        <v>166</v>
      </c>
    </row>
    <row r="16" spans="1:49">
      <c r="B16" s="176" t="s">
        <v>364</v>
      </c>
      <c r="C16" s="668">
        <v>132</v>
      </c>
      <c r="D16" s="669"/>
      <c r="E16" s="417"/>
      <c r="F16" s="668">
        <f>+I16</f>
        <v>116</v>
      </c>
      <c r="G16" s="669">
        <f>+J16</f>
        <v>277</v>
      </c>
      <c r="H16" s="417"/>
      <c r="I16" s="668">
        <v>116</v>
      </c>
      <c r="J16" s="669">
        <v>277</v>
      </c>
      <c r="K16" s="417"/>
      <c r="L16" s="668">
        <v>181</v>
      </c>
      <c r="M16" s="669">
        <v>371</v>
      </c>
      <c r="N16" s="423"/>
      <c r="O16" s="668">
        <v>182</v>
      </c>
      <c r="P16" s="669">
        <v>373</v>
      </c>
      <c r="Q16" s="423"/>
      <c r="R16" s="659"/>
      <c r="S16" s="663"/>
      <c r="T16" s="423"/>
      <c r="U16" s="659"/>
      <c r="V16" s="654"/>
      <c r="W16" s="423"/>
      <c r="X16" s="659"/>
      <c r="Y16" s="654"/>
      <c r="Z16" s="423"/>
      <c r="AA16" s="659"/>
      <c r="AB16" s="654"/>
      <c r="AC16" s="21"/>
      <c r="AD16" s="659"/>
      <c r="AE16" s="654"/>
      <c r="AF16" s="21"/>
      <c r="AG16" s="685"/>
      <c r="AH16" s="654"/>
      <c r="AI16" s="21"/>
      <c r="AJ16" s="685"/>
      <c r="AK16" s="654"/>
      <c r="AL16" s="21"/>
      <c r="AM16" s="685"/>
      <c r="AN16" s="654"/>
      <c r="AO16" s="21"/>
      <c r="AP16" s="685"/>
      <c r="AQ16" s="654"/>
      <c r="AR16" s="21"/>
      <c r="AS16" s="685"/>
      <c r="AT16" s="654"/>
      <c r="AU16" s="21"/>
      <c r="AV16" s="685"/>
      <c r="AW16" s="654"/>
    </row>
    <row r="17" spans="2:49">
      <c r="B17" s="179" t="s">
        <v>363</v>
      </c>
      <c r="C17" s="670">
        <v>122</v>
      </c>
      <c r="D17" s="671"/>
      <c r="E17" s="430"/>
      <c r="F17" s="670">
        <v>96</v>
      </c>
      <c r="G17" s="671">
        <v>250</v>
      </c>
      <c r="H17" s="430"/>
      <c r="I17" s="670">
        <v>77</v>
      </c>
      <c r="J17" s="671">
        <v>210</v>
      </c>
      <c r="K17" s="430"/>
      <c r="L17" s="670">
        <v>79</v>
      </c>
      <c r="M17" s="671">
        <v>178</v>
      </c>
      <c r="N17" s="424"/>
      <c r="O17" s="670">
        <v>63</v>
      </c>
      <c r="P17" s="671">
        <v>153</v>
      </c>
      <c r="Q17" s="424"/>
      <c r="R17" s="660"/>
      <c r="S17" s="664"/>
      <c r="T17" s="424"/>
      <c r="U17" s="660"/>
      <c r="V17" s="655"/>
      <c r="W17" s="424"/>
      <c r="X17" s="660"/>
      <c r="Y17" s="655"/>
      <c r="Z17" s="424"/>
      <c r="AA17" s="660"/>
      <c r="AB17" s="655"/>
      <c r="AC17" s="25"/>
      <c r="AD17" s="660"/>
      <c r="AE17" s="655"/>
      <c r="AF17" s="25"/>
      <c r="AG17" s="686"/>
      <c r="AH17" s="655"/>
      <c r="AI17" s="25"/>
      <c r="AJ17" s="686"/>
      <c r="AK17" s="655"/>
      <c r="AL17" s="25"/>
      <c r="AM17" s="686"/>
      <c r="AN17" s="655"/>
      <c r="AO17" s="25"/>
      <c r="AP17" s="686"/>
      <c r="AQ17" s="655"/>
      <c r="AR17" s="25"/>
      <c r="AS17" s="686"/>
      <c r="AT17" s="655"/>
      <c r="AU17" s="25"/>
      <c r="AV17" s="686"/>
      <c r="AW17" s="655"/>
    </row>
    <row r="18" spans="2:49">
      <c r="B18" s="513" t="s">
        <v>382</v>
      </c>
      <c r="C18" s="672">
        <v>0.158</v>
      </c>
      <c r="D18" s="343"/>
      <c r="E18" s="417"/>
      <c r="F18" s="672">
        <v>0.15</v>
      </c>
      <c r="G18" s="343">
        <v>0.17399999999999999</v>
      </c>
      <c r="H18" s="417"/>
      <c r="I18" s="672">
        <v>0.157</v>
      </c>
      <c r="J18" s="343">
        <v>0.184</v>
      </c>
      <c r="K18" s="417"/>
      <c r="L18" s="672">
        <v>0.193</v>
      </c>
      <c r="M18" s="343">
        <v>0.20200000000000001</v>
      </c>
      <c r="N18" s="423"/>
      <c r="O18" s="672">
        <v>0.2</v>
      </c>
      <c r="P18" s="343">
        <v>0.21</v>
      </c>
      <c r="Q18" s="423"/>
      <c r="R18" s="672">
        <v>0.2</v>
      </c>
      <c r="S18" s="343">
        <v>0.21</v>
      </c>
      <c r="T18" s="423"/>
      <c r="U18" s="672" t="s">
        <v>343</v>
      </c>
      <c r="V18" s="341" t="s">
        <v>357</v>
      </c>
      <c r="W18" s="423"/>
      <c r="X18" s="672" t="s">
        <v>320</v>
      </c>
      <c r="Y18" s="341" t="s">
        <v>358</v>
      </c>
      <c r="Z18" s="423"/>
      <c r="AA18" s="672" t="s">
        <v>182</v>
      </c>
      <c r="AB18" s="341" t="s">
        <v>285</v>
      </c>
      <c r="AC18" s="21"/>
      <c r="AD18" s="672" t="s">
        <v>235</v>
      </c>
      <c r="AE18" s="341" t="s">
        <v>277</v>
      </c>
      <c r="AF18" s="21"/>
      <c r="AG18" s="687"/>
      <c r="AH18" s="656"/>
      <c r="AI18" s="21"/>
      <c r="AJ18" s="687"/>
      <c r="AK18" s="656"/>
      <c r="AL18" s="21"/>
      <c r="AM18" s="305" t="s">
        <v>226</v>
      </c>
      <c r="AN18" s="341" t="s">
        <v>183</v>
      </c>
      <c r="AO18" s="21"/>
      <c r="AP18" s="305" t="s">
        <v>227</v>
      </c>
      <c r="AQ18" s="341" t="s">
        <v>228</v>
      </c>
      <c r="AR18" s="21"/>
      <c r="AS18" s="305" t="s">
        <v>184</v>
      </c>
      <c r="AT18" s="341" t="s">
        <v>185</v>
      </c>
      <c r="AU18" s="21"/>
      <c r="AV18" s="305" t="s">
        <v>187</v>
      </c>
      <c r="AW18" s="341" t="s">
        <v>185</v>
      </c>
    </row>
    <row r="19" spans="2:49">
      <c r="B19" s="176" t="s">
        <v>364</v>
      </c>
      <c r="C19" s="673">
        <v>0.187</v>
      </c>
      <c r="D19" s="674"/>
      <c r="E19" s="430"/>
      <c r="F19" s="673">
        <v>0.19400000000000001</v>
      </c>
      <c r="G19" s="674">
        <v>0.21199999999999999</v>
      </c>
      <c r="H19" s="430"/>
      <c r="I19" s="673">
        <v>0.19400000000000001</v>
      </c>
      <c r="J19" s="674">
        <v>0.21199999999999999</v>
      </c>
      <c r="K19" s="430"/>
      <c r="L19" s="673">
        <v>0.252</v>
      </c>
      <c r="M19" s="674">
        <v>0.25980392156862747</v>
      </c>
      <c r="N19" s="424"/>
      <c r="O19" s="673">
        <v>0.25700000000000001</v>
      </c>
      <c r="P19" s="674">
        <v>0.26400000000000001</v>
      </c>
      <c r="Q19" s="424"/>
      <c r="R19" s="661"/>
      <c r="S19" s="665"/>
      <c r="T19" s="424"/>
      <c r="U19" s="661"/>
      <c r="V19" s="657"/>
      <c r="W19" s="424"/>
      <c r="X19" s="661"/>
      <c r="Y19" s="657"/>
      <c r="Z19" s="424"/>
      <c r="AA19" s="661"/>
      <c r="AB19" s="657"/>
      <c r="AC19" s="25"/>
      <c r="AD19" s="661"/>
      <c r="AE19" s="657"/>
      <c r="AF19" s="25"/>
      <c r="AG19" s="688"/>
      <c r="AH19" s="657"/>
      <c r="AI19" s="25"/>
      <c r="AJ19" s="688"/>
      <c r="AK19" s="657"/>
      <c r="AL19" s="25"/>
      <c r="AM19" s="688"/>
      <c r="AN19" s="657"/>
      <c r="AO19" s="25"/>
      <c r="AP19" s="688"/>
      <c r="AQ19" s="657"/>
      <c r="AR19" s="25"/>
      <c r="AS19" s="688"/>
      <c r="AT19" s="657"/>
      <c r="AU19" s="25"/>
      <c r="AV19" s="688"/>
      <c r="AW19" s="657"/>
    </row>
    <row r="20" spans="2:49">
      <c r="B20" s="179" t="s">
        <v>363</v>
      </c>
      <c r="C20" s="307">
        <v>0.13500000000000001</v>
      </c>
      <c r="D20" s="343"/>
      <c r="E20" s="430"/>
      <c r="F20" s="307">
        <v>0.11799999999999999</v>
      </c>
      <c r="G20" s="343">
        <v>0.14499999999999999</v>
      </c>
      <c r="H20" s="430"/>
      <c r="I20" s="307">
        <v>0.122</v>
      </c>
      <c r="J20" s="343">
        <v>0.157</v>
      </c>
      <c r="K20" s="430"/>
      <c r="L20" s="307">
        <v>0.126</v>
      </c>
      <c r="M20" s="343">
        <v>0.13841368584758942</v>
      </c>
      <c r="N20" s="424"/>
      <c r="O20" s="307">
        <v>0.122</v>
      </c>
      <c r="P20" s="343">
        <v>0.14000000000000001</v>
      </c>
      <c r="Q20" s="424"/>
      <c r="R20" s="662"/>
      <c r="S20" s="658"/>
      <c r="T20" s="424"/>
      <c r="U20" s="662"/>
      <c r="V20" s="658"/>
      <c r="W20" s="424"/>
      <c r="X20" s="662"/>
      <c r="Y20" s="658"/>
      <c r="Z20" s="424"/>
      <c r="AA20" s="662"/>
      <c r="AB20" s="658"/>
      <c r="AC20" s="25"/>
      <c r="AD20" s="662"/>
      <c r="AE20" s="658"/>
      <c r="AF20" s="25"/>
      <c r="AG20" s="662"/>
      <c r="AH20" s="658"/>
      <c r="AI20" s="25"/>
      <c r="AJ20" s="662"/>
      <c r="AK20" s="658"/>
      <c r="AL20" s="25"/>
      <c r="AM20" s="662"/>
      <c r="AN20" s="658"/>
      <c r="AO20" s="25"/>
      <c r="AP20" s="662"/>
      <c r="AQ20" s="658"/>
      <c r="AR20" s="25"/>
      <c r="AS20" s="662"/>
      <c r="AT20" s="658"/>
      <c r="AU20" s="25"/>
      <c r="AV20" s="662"/>
      <c r="AW20" s="658"/>
    </row>
    <row r="21" spans="2:49" ht="8.25" customHeight="1">
      <c r="B21" s="186"/>
      <c r="C21" s="77"/>
      <c r="D21" s="186"/>
      <c r="E21" s="427"/>
      <c r="F21" s="77"/>
      <c r="G21" s="186"/>
      <c r="H21" s="427"/>
      <c r="I21" s="77"/>
      <c r="J21" s="186"/>
      <c r="K21" s="427"/>
      <c r="L21" s="77"/>
      <c r="M21" s="186"/>
      <c r="N21" s="427"/>
      <c r="O21" s="77"/>
      <c r="P21" s="186"/>
      <c r="Q21" s="427"/>
      <c r="R21" s="77"/>
      <c r="S21" s="186"/>
      <c r="T21" s="427"/>
      <c r="U21" s="77"/>
      <c r="V21" s="186"/>
      <c r="W21" s="427"/>
      <c r="X21" s="77"/>
      <c r="Y21" s="186"/>
      <c r="Z21" s="427"/>
      <c r="AA21" s="77"/>
      <c r="AB21" s="77"/>
      <c r="AC21" s="25"/>
      <c r="AD21" s="77"/>
      <c r="AE21" s="77"/>
      <c r="AF21" s="25"/>
      <c r="AG21" s="77"/>
      <c r="AH21" s="77"/>
      <c r="AI21" s="25"/>
      <c r="AJ21" s="77"/>
      <c r="AK21" s="77"/>
      <c r="AL21" s="25"/>
      <c r="AO21" s="25"/>
      <c r="AR21" s="25"/>
      <c r="AU21" s="25"/>
      <c r="AV21" s="186"/>
      <c r="AW21" s="186"/>
    </row>
    <row r="22" spans="2:49">
      <c r="B22" s="291" t="s">
        <v>11</v>
      </c>
      <c r="C22" s="308">
        <v>-318</v>
      </c>
      <c r="D22" s="344"/>
      <c r="E22" s="720"/>
      <c r="F22" s="308">
        <v>-335</v>
      </c>
      <c r="G22" s="344">
        <v>-644</v>
      </c>
      <c r="H22" s="720"/>
      <c r="I22" s="308">
        <v>-295</v>
      </c>
      <c r="J22" s="344">
        <v>-560</v>
      </c>
      <c r="K22" s="720"/>
      <c r="L22" s="308">
        <v>-307</v>
      </c>
      <c r="M22" s="344">
        <v>-598</v>
      </c>
      <c r="N22" s="422"/>
      <c r="O22" s="308">
        <v>-272</v>
      </c>
      <c r="P22" s="344">
        <v>-541</v>
      </c>
      <c r="Q22" s="422"/>
      <c r="R22" s="308">
        <v>-291</v>
      </c>
      <c r="S22" s="344">
        <v>-598</v>
      </c>
      <c r="T22" s="422"/>
      <c r="U22" s="308">
        <v>-284</v>
      </c>
      <c r="V22" s="533">
        <v>584</v>
      </c>
      <c r="W22" s="422"/>
      <c r="X22" s="308">
        <v>-253</v>
      </c>
      <c r="Y22" s="433">
        <v>-536</v>
      </c>
      <c r="Z22" s="422"/>
      <c r="AA22" s="308">
        <v>219</v>
      </c>
      <c r="AB22" s="344">
        <v>-446</v>
      </c>
      <c r="AC22" s="32"/>
      <c r="AD22" s="308">
        <v>-190</v>
      </c>
      <c r="AE22" s="344">
        <v>-411</v>
      </c>
      <c r="AF22" s="32"/>
      <c r="AG22" s="308">
        <v>-172</v>
      </c>
      <c r="AH22" s="344">
        <v>-369</v>
      </c>
      <c r="AI22" s="32"/>
      <c r="AJ22" s="308">
        <v>-172</v>
      </c>
      <c r="AK22" s="344">
        <v>-358</v>
      </c>
      <c r="AL22" s="32"/>
      <c r="AM22" s="293">
        <v>-174</v>
      </c>
      <c r="AN22" s="292">
        <v>-361</v>
      </c>
      <c r="AO22" s="32"/>
      <c r="AP22" s="293">
        <v>-160</v>
      </c>
      <c r="AQ22" s="292">
        <v>-323</v>
      </c>
      <c r="AR22" s="32"/>
      <c r="AS22" s="293">
        <v>-121</v>
      </c>
      <c r="AT22" s="292">
        <v>-263</v>
      </c>
      <c r="AU22" s="32"/>
      <c r="AV22" s="293">
        <v>-110</v>
      </c>
      <c r="AW22" s="292">
        <v>-240</v>
      </c>
    </row>
    <row r="23" spans="2:49">
      <c r="B23" s="294" t="s">
        <v>3</v>
      </c>
      <c r="C23" s="307">
        <v>-0.19800000000000001</v>
      </c>
      <c r="D23" s="343"/>
      <c r="E23" s="720"/>
      <c r="F23" s="307">
        <v>-0.23699999999999999</v>
      </c>
      <c r="G23" s="343">
        <v>-0.21199999999999999</v>
      </c>
      <c r="H23" s="720"/>
      <c r="I23" s="307">
        <v>-0.24</v>
      </c>
      <c r="J23" s="343">
        <v>-0.21199999999999999</v>
      </c>
      <c r="K23" s="720"/>
      <c r="L23" s="307">
        <v>-0.22800000000000001</v>
      </c>
      <c r="M23" s="343">
        <v>-0.22</v>
      </c>
      <c r="N23" s="422"/>
      <c r="O23" s="307">
        <v>-0.223</v>
      </c>
      <c r="P23" s="343">
        <v>-0.215</v>
      </c>
      <c r="Q23" s="422"/>
      <c r="R23" s="307">
        <v>0.23799999999999999</v>
      </c>
      <c r="S23" s="343">
        <v>0.23799999999999999</v>
      </c>
      <c r="T23" s="422"/>
      <c r="U23" s="307" t="s">
        <v>348</v>
      </c>
      <c r="V23" s="534" t="s">
        <v>360</v>
      </c>
      <c r="W23" s="422"/>
      <c r="X23" s="307" t="s">
        <v>318</v>
      </c>
      <c r="Y23" s="434" t="s">
        <v>330</v>
      </c>
      <c r="Z23" s="422"/>
      <c r="AA23" s="307" t="s">
        <v>317</v>
      </c>
      <c r="AB23" s="343" t="s">
        <v>284</v>
      </c>
      <c r="AC23" s="32"/>
      <c r="AD23" s="307" t="s">
        <v>233</v>
      </c>
      <c r="AE23" s="343" t="s">
        <v>249</v>
      </c>
      <c r="AF23" s="32"/>
      <c r="AG23" s="307" t="s">
        <v>151</v>
      </c>
      <c r="AH23" s="343" t="s">
        <v>264</v>
      </c>
      <c r="AI23" s="32"/>
      <c r="AJ23" s="307" t="s">
        <v>151</v>
      </c>
      <c r="AK23" s="343" t="s">
        <v>152</v>
      </c>
      <c r="AL23" s="32"/>
      <c r="AM23" s="185" t="s">
        <v>157</v>
      </c>
      <c r="AN23" s="184" t="s">
        <v>153</v>
      </c>
      <c r="AO23" s="32"/>
      <c r="AP23" s="185" t="s">
        <v>206</v>
      </c>
      <c r="AQ23" s="184" t="s">
        <v>207</v>
      </c>
      <c r="AR23" s="32"/>
      <c r="AS23" s="185" t="s">
        <v>152</v>
      </c>
      <c r="AT23" s="184" t="s">
        <v>154</v>
      </c>
      <c r="AU23" s="32"/>
      <c r="AV23" s="185" t="s">
        <v>151</v>
      </c>
      <c r="AW23" s="184" t="s">
        <v>157</v>
      </c>
    </row>
    <row r="24" spans="2:49">
      <c r="B24" s="174" t="s">
        <v>138</v>
      </c>
      <c r="C24" s="308">
        <v>-73</v>
      </c>
      <c r="D24" s="344"/>
      <c r="E24" s="438"/>
      <c r="F24" s="308">
        <v>-75</v>
      </c>
      <c r="G24" s="344">
        <v>-148</v>
      </c>
      <c r="H24" s="438"/>
      <c r="I24" s="308">
        <v>-71</v>
      </c>
      <c r="J24" s="344">
        <v>-136</v>
      </c>
      <c r="K24" s="438"/>
      <c r="L24" s="308">
        <v>-77</v>
      </c>
      <c r="M24" s="344">
        <v>-144</v>
      </c>
      <c r="N24" s="423"/>
      <c r="O24" s="308">
        <v>-78</v>
      </c>
      <c r="P24" s="344">
        <v>-146</v>
      </c>
      <c r="Q24" s="423"/>
      <c r="R24" s="308">
        <v>-92</v>
      </c>
      <c r="S24" s="344">
        <v>-186</v>
      </c>
      <c r="T24" s="423"/>
      <c r="U24" s="308">
        <v>-87</v>
      </c>
      <c r="V24" s="339">
        <v>-177</v>
      </c>
      <c r="W24" s="423"/>
      <c r="X24" s="303">
        <v>-69</v>
      </c>
      <c r="Y24" s="175">
        <v>-155</v>
      </c>
      <c r="Z24" s="423"/>
      <c r="AA24" s="303">
        <v>-55</v>
      </c>
      <c r="AB24" s="339">
        <v>-114</v>
      </c>
      <c r="AC24" s="21"/>
      <c r="AD24" s="303">
        <v>-48</v>
      </c>
      <c r="AE24" s="339">
        <v>-113</v>
      </c>
      <c r="AF24" s="21"/>
      <c r="AG24" s="303">
        <v>-45</v>
      </c>
      <c r="AH24" s="339">
        <v>-105</v>
      </c>
      <c r="AI24" s="21"/>
      <c r="AJ24" s="303">
        <v>-45</v>
      </c>
      <c r="AK24" s="339">
        <v>-94</v>
      </c>
      <c r="AL24" s="21"/>
      <c r="AM24" s="176">
        <v>-45</v>
      </c>
      <c r="AN24" s="175">
        <v>-94</v>
      </c>
      <c r="AO24" s="21"/>
      <c r="AP24" s="176">
        <v>-42</v>
      </c>
      <c r="AQ24" s="175">
        <v>-85</v>
      </c>
      <c r="AR24" s="21"/>
      <c r="AS24" s="176">
        <v>-34</v>
      </c>
      <c r="AT24" s="175">
        <v>-68</v>
      </c>
      <c r="AU24" s="21"/>
      <c r="AV24" s="176">
        <v>-34</v>
      </c>
      <c r="AW24" s="175">
        <v>-71</v>
      </c>
    </row>
    <row r="25" spans="2:49">
      <c r="B25" s="174" t="s">
        <v>139</v>
      </c>
      <c r="C25" s="303">
        <v>-113</v>
      </c>
      <c r="D25" s="339"/>
      <c r="E25" s="438"/>
      <c r="F25" s="303">
        <v>-115</v>
      </c>
      <c r="G25" s="339">
        <v>-222</v>
      </c>
      <c r="H25" s="438"/>
      <c r="I25" s="303">
        <v>-99</v>
      </c>
      <c r="J25" s="339">
        <v>-190</v>
      </c>
      <c r="K25" s="438"/>
      <c r="L25" s="303">
        <v>-110</v>
      </c>
      <c r="M25" s="339">
        <v>-217</v>
      </c>
      <c r="N25" s="423"/>
      <c r="O25" s="303">
        <v>-91</v>
      </c>
      <c r="P25" s="339">
        <v>-186</v>
      </c>
      <c r="Q25" s="423"/>
      <c r="R25" s="303">
        <v>-91</v>
      </c>
      <c r="S25" s="339">
        <v>-188</v>
      </c>
      <c r="T25" s="423"/>
      <c r="U25" s="303">
        <v>-84</v>
      </c>
      <c r="V25" s="339">
        <v>-175</v>
      </c>
      <c r="W25" s="423"/>
      <c r="X25" s="303">
        <v>-82</v>
      </c>
      <c r="Y25" s="175">
        <v>-168</v>
      </c>
      <c r="Z25" s="423"/>
      <c r="AA25" s="303">
        <v>-73</v>
      </c>
      <c r="AB25" s="339">
        <v>-152</v>
      </c>
      <c r="AC25" s="21"/>
      <c r="AD25" s="303">
        <v>-65</v>
      </c>
      <c r="AE25" s="339">
        <v>-132</v>
      </c>
      <c r="AF25" s="21"/>
      <c r="AG25" s="303">
        <v>-59</v>
      </c>
      <c r="AH25" s="339">
        <v>-119</v>
      </c>
      <c r="AI25" s="21"/>
      <c r="AJ25" s="303">
        <v>-59</v>
      </c>
      <c r="AK25" s="339">
        <v>-119</v>
      </c>
      <c r="AL25" s="21"/>
      <c r="AM25" s="176">
        <v>-60</v>
      </c>
      <c r="AN25" s="175">
        <v>-121</v>
      </c>
      <c r="AO25" s="21"/>
      <c r="AP25" s="176">
        <v>-50</v>
      </c>
      <c r="AQ25" s="175">
        <v>-105</v>
      </c>
      <c r="AR25" s="21"/>
      <c r="AS25" s="176">
        <v>-36</v>
      </c>
      <c r="AT25" s="175">
        <v>-80</v>
      </c>
      <c r="AU25" s="21"/>
      <c r="AV25" s="176">
        <v>-31</v>
      </c>
      <c r="AW25" s="175">
        <v>-69</v>
      </c>
    </row>
    <row r="26" spans="2:49">
      <c r="B26" s="177" t="s">
        <v>140</v>
      </c>
      <c r="C26" s="304">
        <v>-132</v>
      </c>
      <c r="D26" s="340"/>
      <c r="E26" s="440"/>
      <c r="F26" s="304">
        <v>-145</v>
      </c>
      <c r="G26" s="340">
        <v>-275</v>
      </c>
      <c r="H26" s="440"/>
      <c r="I26" s="304">
        <v>-125</v>
      </c>
      <c r="J26" s="340">
        <v>-235</v>
      </c>
      <c r="K26" s="440"/>
      <c r="L26" s="304">
        <v>-120</v>
      </c>
      <c r="M26" s="340">
        <v>-237</v>
      </c>
      <c r="N26" s="424"/>
      <c r="O26" s="304">
        <v>-104</v>
      </c>
      <c r="P26" s="340">
        <v>-209</v>
      </c>
      <c r="Q26" s="424"/>
      <c r="R26" s="304">
        <v>-109</v>
      </c>
      <c r="S26" s="340">
        <v>-224</v>
      </c>
      <c r="T26" s="424"/>
      <c r="U26" s="304">
        <v>-113</v>
      </c>
      <c r="V26" s="340">
        <v>-232</v>
      </c>
      <c r="W26" s="424"/>
      <c r="X26" s="304">
        <v>-102</v>
      </c>
      <c r="Y26" s="178">
        <v>-212</v>
      </c>
      <c r="Z26" s="424"/>
      <c r="AA26" s="304">
        <v>-90</v>
      </c>
      <c r="AB26" s="340">
        <v>-180</v>
      </c>
      <c r="AC26" s="25"/>
      <c r="AD26" s="304">
        <v>-77</v>
      </c>
      <c r="AE26" s="340">
        <v>-166</v>
      </c>
      <c r="AF26" s="25"/>
      <c r="AG26" s="304">
        <v>-68</v>
      </c>
      <c r="AH26" s="340">
        <v>-145</v>
      </c>
      <c r="AI26" s="25"/>
      <c r="AJ26" s="304">
        <v>-68</v>
      </c>
      <c r="AK26" s="340">
        <v>-145</v>
      </c>
      <c r="AL26" s="25"/>
      <c r="AM26" s="179">
        <v>-69</v>
      </c>
      <c r="AN26" s="178">
        <v>-146</v>
      </c>
      <c r="AO26" s="25"/>
      <c r="AP26" s="179">
        <v>-68</v>
      </c>
      <c r="AQ26" s="178">
        <v>-133</v>
      </c>
      <c r="AR26" s="25"/>
      <c r="AS26" s="179">
        <v>-51</v>
      </c>
      <c r="AT26" s="178">
        <v>-115</v>
      </c>
      <c r="AU26" s="25"/>
      <c r="AV26" s="179">
        <v>-45</v>
      </c>
      <c r="AW26" s="178">
        <v>-100</v>
      </c>
    </row>
    <row r="27" spans="2:49" ht="8.25" customHeight="1">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25"/>
      <c r="AF27" s="25"/>
      <c r="AG27" s="77"/>
      <c r="AI27" s="25"/>
      <c r="AJ27" s="77"/>
      <c r="AL27" s="25"/>
      <c r="AO27" s="25"/>
      <c r="AR27" s="25"/>
      <c r="AU27" s="25"/>
      <c r="AV27" s="186"/>
      <c r="AW27" s="186"/>
    </row>
    <row r="28" spans="2:49" ht="12" customHeight="1">
      <c r="B28" s="781" t="s">
        <v>396</v>
      </c>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25"/>
      <c r="AF28" s="25"/>
      <c r="AG28" s="77"/>
      <c r="AI28" s="25"/>
      <c r="AJ28" s="77"/>
      <c r="AL28" s="25"/>
      <c r="AO28" s="25"/>
      <c r="AR28" s="25"/>
      <c r="AU28" s="25"/>
      <c r="AV28" s="186"/>
      <c r="AW28" s="186"/>
    </row>
    <row r="29" spans="2:49" ht="12" customHeight="1">
      <c r="B29" s="781"/>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25"/>
      <c r="AF29" s="25"/>
      <c r="AG29" s="77"/>
      <c r="AI29" s="25"/>
      <c r="AJ29" s="77"/>
      <c r="AL29" s="25"/>
      <c r="AO29" s="25"/>
      <c r="AR29" s="25"/>
      <c r="AU29" s="25"/>
      <c r="AV29" s="186"/>
      <c r="AW29" s="186"/>
    </row>
    <row r="30" spans="2:49" ht="12" customHeight="1">
      <c r="B30" s="693"/>
      <c r="C30" s="745"/>
      <c r="D30" s="745"/>
      <c r="E30" s="745"/>
      <c r="F30" s="743"/>
      <c r="G30" s="743"/>
      <c r="H30" s="743"/>
      <c r="I30" s="693"/>
      <c r="J30" s="693"/>
      <c r="K30" s="693"/>
      <c r="L30" s="693"/>
      <c r="M30" s="693"/>
      <c r="N30" s="693"/>
      <c r="O30" s="693"/>
      <c r="P30" s="693"/>
      <c r="Q30" s="693"/>
      <c r="R30" s="693"/>
      <c r="S30" s="693"/>
      <c r="T30" s="693"/>
      <c r="U30" s="693"/>
      <c r="V30" s="693"/>
      <c r="W30" s="693"/>
      <c r="X30" s="693"/>
      <c r="Y30" s="693"/>
      <c r="Z30" s="693"/>
      <c r="AA30" s="693"/>
      <c r="AB30" s="693"/>
      <c r="AC30" s="25"/>
      <c r="AF30" s="25"/>
      <c r="AG30" s="77"/>
      <c r="AI30" s="25"/>
      <c r="AJ30" s="77"/>
      <c r="AL30" s="25"/>
      <c r="AO30" s="25"/>
      <c r="AR30" s="25"/>
      <c r="AU30" s="25"/>
      <c r="AV30" s="186"/>
      <c r="AW30" s="186"/>
    </row>
    <row r="31" spans="2:49" ht="12" customHeight="1">
      <c r="B31" s="744" t="s">
        <v>402</v>
      </c>
      <c r="C31" s="745"/>
      <c r="D31" s="745"/>
      <c r="E31" s="745"/>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25"/>
      <c r="AF31" s="25"/>
      <c r="AG31" s="77"/>
      <c r="AI31" s="25"/>
      <c r="AJ31" s="77"/>
      <c r="AL31" s="25"/>
      <c r="AO31" s="25"/>
      <c r="AR31" s="25"/>
      <c r="AU31" s="25"/>
      <c r="AV31" s="186"/>
      <c r="AW31" s="186"/>
    </row>
    <row r="32" spans="2:49" ht="12" customHeight="1">
      <c r="B32" s="743"/>
      <c r="C32" s="745"/>
      <c r="D32" s="745"/>
      <c r="E32" s="745"/>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25"/>
      <c r="AF32" s="25"/>
      <c r="AG32" s="77"/>
      <c r="AI32" s="25"/>
      <c r="AJ32" s="77"/>
      <c r="AL32" s="25"/>
      <c r="AO32" s="25"/>
      <c r="AR32" s="25"/>
      <c r="AU32" s="25"/>
      <c r="AV32" s="186"/>
      <c r="AW32" s="186"/>
    </row>
    <row r="33" spans="2:53" ht="12" customHeight="1">
      <c r="B33" s="5" t="s">
        <v>392</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25"/>
      <c r="AF33" s="25"/>
      <c r="AG33" s="77"/>
      <c r="AI33" s="25"/>
      <c r="AJ33" s="77"/>
      <c r="AL33" s="25"/>
      <c r="AO33" s="25"/>
      <c r="AR33" s="25"/>
      <c r="AU33" s="25"/>
      <c r="AV33" s="186"/>
      <c r="AW33" s="186"/>
    </row>
    <row r="34" spans="2:53" ht="12" customHeight="1">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25"/>
      <c r="AF34" s="25"/>
      <c r="AG34" s="77"/>
      <c r="AI34" s="25"/>
      <c r="AJ34" s="77"/>
      <c r="AL34" s="25"/>
      <c r="AO34" s="25"/>
      <c r="AR34" s="25"/>
      <c r="AU34" s="25"/>
      <c r="AV34" s="186"/>
      <c r="AW34" s="186"/>
    </row>
    <row r="35" spans="2:53">
      <c r="B35" s="5" t="s">
        <v>295</v>
      </c>
      <c r="C35" s="5"/>
      <c r="D35" s="5"/>
      <c r="E35" s="5"/>
      <c r="F35" s="5"/>
      <c r="G35" s="5"/>
      <c r="H35" s="5"/>
      <c r="I35" s="5"/>
      <c r="J35" s="5"/>
      <c r="K35" s="5"/>
      <c r="L35" s="5"/>
      <c r="M35" s="5"/>
      <c r="N35" s="5"/>
      <c r="O35" s="5"/>
      <c r="P35" s="5"/>
      <c r="Q35" s="5"/>
      <c r="R35" s="5"/>
      <c r="S35" s="5"/>
      <c r="T35" s="5"/>
      <c r="U35" s="5"/>
      <c r="V35" s="5"/>
      <c r="W35" s="5"/>
      <c r="X35" s="5"/>
      <c r="Y35" s="5"/>
      <c r="Z35" s="5"/>
      <c r="AA35" s="5"/>
      <c r="AB35" s="5"/>
      <c r="AC35" s="25"/>
      <c r="AF35" s="25"/>
      <c r="AG35" s="77"/>
      <c r="AI35" s="25"/>
      <c r="AJ35" s="77"/>
      <c r="AL35" s="25"/>
      <c r="AO35" s="25"/>
      <c r="AR35" s="25"/>
      <c r="AU35" s="25"/>
      <c r="AV35" s="186"/>
      <c r="AW35" s="186"/>
    </row>
    <row r="36" spans="2:53">
      <c r="B36" s="5" t="s">
        <v>293</v>
      </c>
      <c r="C36" s="5"/>
      <c r="D36" s="5"/>
      <c r="E36" s="5"/>
      <c r="F36" s="5"/>
      <c r="G36" s="5"/>
      <c r="H36" s="5"/>
      <c r="I36" s="5"/>
      <c r="J36" s="5"/>
      <c r="K36" s="5"/>
      <c r="L36" s="5"/>
      <c r="M36" s="5"/>
      <c r="N36" s="5"/>
      <c r="O36" s="5"/>
      <c r="P36" s="5"/>
      <c r="Q36" s="5"/>
      <c r="R36" s="5"/>
      <c r="S36" s="5"/>
      <c r="T36" s="5"/>
      <c r="U36" s="5"/>
      <c r="V36" s="5"/>
      <c r="W36" s="5"/>
      <c r="X36" s="5"/>
      <c r="Y36" s="5"/>
      <c r="Z36" s="5"/>
      <c r="AA36" s="5"/>
      <c r="AB36" s="5"/>
      <c r="AC36" s="25"/>
      <c r="AF36" s="25"/>
      <c r="AG36" s="77"/>
      <c r="AI36" s="25"/>
      <c r="AJ36" s="77"/>
      <c r="AL36" s="25"/>
      <c r="AO36" s="25"/>
      <c r="AR36" s="25"/>
      <c r="AU36" s="25"/>
      <c r="AV36" s="186"/>
      <c r="AW36" s="186"/>
    </row>
    <row r="37" spans="2:53" ht="11.25" customHeight="1">
      <c r="B37" s="781" t="s">
        <v>266</v>
      </c>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row>
    <row r="38" spans="2:53" ht="15.75" customHeight="1">
      <c r="B38" s="78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row>
    <row r="39" spans="2:53">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25"/>
      <c r="AF39" s="25"/>
      <c r="AI39" s="25"/>
      <c r="AL39" s="25"/>
      <c r="AO39" s="25"/>
      <c r="AR39" s="25"/>
      <c r="AU39" s="25"/>
    </row>
    <row r="40" spans="2:53" ht="9"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25"/>
      <c r="AF40" s="25"/>
      <c r="AI40" s="25"/>
      <c r="AL40" s="25"/>
      <c r="AO40" s="25"/>
      <c r="AR40" s="25"/>
      <c r="AU40" s="25"/>
    </row>
    <row r="41" spans="2:53" ht="15" customHeight="1">
      <c r="B41" s="764" t="s">
        <v>125</v>
      </c>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764"/>
      <c r="AS41" s="764"/>
      <c r="AT41" s="764"/>
      <c r="AU41" s="764"/>
      <c r="AV41" s="764"/>
      <c r="AW41" s="764"/>
      <c r="AX41" s="187"/>
      <c r="AY41" s="187"/>
      <c r="AZ41" s="187"/>
      <c r="BA41" s="187"/>
    </row>
    <row r="42" spans="2:53">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4"/>
      <c r="AX42" s="187"/>
      <c r="AY42" s="187"/>
      <c r="AZ42" s="187"/>
      <c r="BA42" s="187"/>
    </row>
    <row r="43" spans="2:5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187"/>
      <c r="AY43" s="187"/>
      <c r="AZ43" s="187"/>
      <c r="BA43" s="187"/>
    </row>
  </sheetData>
  <mergeCells count="21">
    <mergeCell ref="I6:J6"/>
    <mergeCell ref="R1:AW1"/>
    <mergeCell ref="B28:AB29"/>
    <mergeCell ref="B37:AA38"/>
    <mergeCell ref="C1:P1"/>
    <mergeCell ref="B41:AW43"/>
    <mergeCell ref="AV6:AW6"/>
    <mergeCell ref="AS6:AT6"/>
    <mergeCell ref="AM6:AN6"/>
    <mergeCell ref="AP6:AQ6"/>
    <mergeCell ref="AJ6:AK6"/>
    <mergeCell ref="AD6:AE6"/>
    <mergeCell ref="AG6:AH6"/>
    <mergeCell ref="AA6:AB6"/>
    <mergeCell ref="X6:Y6"/>
    <mergeCell ref="U6:V6"/>
    <mergeCell ref="R6:S6"/>
    <mergeCell ref="F6:G6"/>
    <mergeCell ref="O6:P6"/>
    <mergeCell ref="L6:M6"/>
    <mergeCell ref="C6:D6"/>
  </mergeCells>
  <pageMargins left="0.7" right="0.7" top="0.75" bottom="0.75" header="0.3" footer="0.3"/>
  <pageSetup paperSize="9" scale="91" orientation="landscape" r:id="rId1"/>
  <headerFooter>
    <oddFooter>&amp;C&amp;"Candara,Regular"Ingenico - Investors Datapack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8"/>
  <sheetViews>
    <sheetView showGridLines="0" zoomScale="80" zoomScaleNormal="80" workbookViewId="0">
      <selection activeCell="B3" sqref="B3"/>
    </sheetView>
  </sheetViews>
  <sheetFormatPr baseColWidth="10" defaultColWidth="9.140625" defaultRowHeight="12.75" outlineLevelCol="1"/>
  <cols>
    <col min="1" max="1" width="3.28515625" style="12" customWidth="1"/>
    <col min="2" max="2" width="32.7109375" style="12" customWidth="1"/>
    <col min="3" max="3" width="10.7109375" style="12" customWidth="1"/>
    <col min="4" max="4" width="11" style="12" hidden="1" customWidth="1" outlineLevel="1"/>
    <col min="5" max="5" width="0.85546875" style="10" customWidth="1" collapsed="1"/>
    <col min="6" max="6" width="11" style="12" customWidth="1" outlineLevel="1"/>
    <col min="7" max="7" width="11" style="12" customWidth="1"/>
    <col min="8" max="8" width="11" style="12" customWidth="1" outlineLevel="1"/>
    <col min="9" max="9" width="11" style="12" customWidth="1"/>
    <col min="10" max="10" width="0.85546875" style="10" customWidth="1"/>
    <col min="11" max="11" width="10.7109375" style="12" customWidth="1" outlineLevel="1"/>
    <col min="12" max="12" width="10.7109375" style="12" customWidth="1"/>
    <col min="13" max="13" width="8.85546875" style="12" customWidth="1" outlineLevel="1"/>
    <col min="14" max="14" width="11" style="12" customWidth="1"/>
    <col min="15" max="15" width="0.85546875" style="10" customWidth="1"/>
    <col min="16" max="16" width="8.85546875" style="12" customWidth="1" outlineLevel="1"/>
    <col min="17" max="17" width="11" style="12" customWidth="1"/>
    <col min="18" max="18" width="0.85546875" style="10" customWidth="1"/>
    <col min="19" max="19" width="8.85546875" style="12" customWidth="1" outlineLevel="1"/>
    <col min="20" max="20" width="11" style="12" customWidth="1"/>
    <col min="21" max="21" width="0.85546875" style="10" customWidth="1"/>
    <col min="22" max="22" width="8.85546875" style="12" customWidth="1" outlineLevel="1"/>
    <col min="23" max="23" width="11" style="12" customWidth="1"/>
    <col min="24" max="24" width="0.85546875" style="10" customWidth="1"/>
    <col min="25" max="25" width="11" style="12" customWidth="1" outlineLevel="1"/>
    <col min="26" max="26" width="11.28515625" style="12" customWidth="1"/>
    <col min="27" max="27" width="0.85546875" style="10" customWidth="1"/>
    <col min="28" max="28" width="10.7109375" style="12" customWidth="1" outlineLevel="1"/>
    <col min="29" max="29" width="10.85546875" style="12" customWidth="1" outlineLevel="1"/>
    <col min="30" max="30" width="9.140625" style="12" customWidth="1" outlineLevel="1"/>
    <col min="31" max="31" width="10.28515625" style="12" customWidth="1"/>
    <col min="32" max="32" width="0.85546875" style="10" customWidth="1"/>
    <col min="33" max="33" width="0" style="12" hidden="1" customWidth="1"/>
    <col min="34" max="34" width="9.7109375" style="12" hidden="1" customWidth="1" outlineLevel="1"/>
    <col min="35" max="36" width="9.140625" style="12" hidden="1" customWidth="1" outlineLevel="1"/>
    <col min="37" max="37" width="9.5703125" style="12" customWidth="1" collapsed="1"/>
    <col min="38" max="38" width="0.85546875" style="10" customWidth="1"/>
    <col min="39" max="39" width="9.140625" style="12" hidden="1" customWidth="1" outlineLevel="1"/>
    <col min="40" max="40" width="10.42578125" style="12" customWidth="1" collapsed="1"/>
    <col min="41" max="41" width="0.85546875" style="10" customWidth="1"/>
    <col min="42" max="45" width="9.140625" style="12"/>
    <col min="46" max="46" width="0.85546875" style="10" customWidth="1"/>
    <col min="47" max="48" width="9.140625" style="12" customWidth="1"/>
    <col min="49" max="50" width="9.140625" style="12"/>
    <col min="51" max="51" width="0.85546875" style="10" customWidth="1"/>
    <col min="52" max="16384" width="9.140625" style="12"/>
  </cols>
  <sheetData>
    <row r="1" spans="2:51" s="1" customFormat="1" ht="52.5" customHeight="1">
      <c r="E1" s="238"/>
      <c r="F1" s="788" t="s">
        <v>385</v>
      </c>
      <c r="G1" s="788"/>
      <c r="H1" s="788"/>
      <c r="I1" s="788"/>
      <c r="J1" s="788"/>
      <c r="K1" s="788"/>
      <c r="L1" s="788"/>
      <c r="M1" s="788"/>
      <c r="N1" s="788"/>
      <c r="O1" s="788"/>
      <c r="P1" s="788"/>
      <c r="Q1" s="788"/>
      <c r="R1" s="238"/>
      <c r="S1" s="789" t="s">
        <v>386</v>
      </c>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3" spans="2:51" s="9" customFormat="1">
      <c r="B3" s="6" t="s">
        <v>128</v>
      </c>
      <c r="C3" s="6"/>
      <c r="D3" s="6"/>
      <c r="E3" s="415"/>
      <c r="F3" s="6"/>
      <c r="G3" s="6"/>
      <c r="H3" s="6"/>
      <c r="I3" s="6"/>
      <c r="J3" s="415"/>
      <c r="K3" s="6"/>
      <c r="L3" s="6"/>
      <c r="M3" s="6"/>
      <c r="N3" s="6"/>
      <c r="O3" s="415"/>
      <c r="P3" s="6"/>
      <c r="Q3" s="6"/>
      <c r="R3" s="415"/>
      <c r="S3" s="6"/>
      <c r="T3" s="6"/>
      <c r="U3" s="415"/>
      <c r="V3" s="6"/>
      <c r="W3" s="6"/>
      <c r="X3" s="415"/>
      <c r="Y3" s="6"/>
      <c r="Z3" s="6"/>
      <c r="AA3" s="415"/>
      <c r="AB3" s="6"/>
      <c r="AC3" s="6"/>
      <c r="AD3" s="6"/>
      <c r="AE3" s="6"/>
      <c r="AF3" s="7"/>
      <c r="AG3" s="6"/>
      <c r="AH3" s="6"/>
      <c r="AI3" s="6"/>
      <c r="AJ3" s="6"/>
      <c r="AK3" s="6"/>
      <c r="AL3" s="7"/>
      <c r="AM3" s="6"/>
      <c r="AN3" s="6"/>
      <c r="AO3" s="7"/>
      <c r="AP3" s="6"/>
      <c r="AQ3" s="6"/>
      <c r="AR3" s="6"/>
      <c r="AS3" s="6"/>
      <c r="AT3" s="7"/>
      <c r="AU3" s="6"/>
      <c r="AV3" s="6"/>
      <c r="AW3" s="6"/>
      <c r="AX3" s="6"/>
      <c r="AY3" s="8"/>
    </row>
    <row r="4" spans="2:51">
      <c r="B4" s="10"/>
      <c r="C4" s="10"/>
      <c r="D4" s="10"/>
      <c r="F4" s="10"/>
      <c r="G4" s="10"/>
      <c r="H4" s="10"/>
      <c r="I4" s="10"/>
      <c r="K4" s="10"/>
      <c r="L4" s="10"/>
      <c r="M4" s="10"/>
      <c r="N4" s="10"/>
      <c r="P4" s="10"/>
      <c r="Q4" s="10"/>
      <c r="S4" s="10"/>
      <c r="T4" s="10"/>
      <c r="V4" s="10"/>
      <c r="W4" s="10"/>
      <c r="Y4" s="10"/>
      <c r="Z4" s="10"/>
      <c r="AB4" s="10"/>
      <c r="AC4" s="10"/>
      <c r="AG4" s="11"/>
      <c r="AH4" s="11"/>
      <c r="AJ4" s="11"/>
      <c r="AR4" s="13"/>
      <c r="AS4" s="13"/>
    </row>
    <row r="5" spans="2:51" s="9" customFormat="1" ht="15" customHeight="1">
      <c r="C5" s="783">
        <v>2019</v>
      </c>
      <c r="D5" s="784"/>
      <c r="E5" s="191"/>
      <c r="F5" s="783">
        <v>2018</v>
      </c>
      <c r="G5" s="787"/>
      <c r="H5" s="787"/>
      <c r="I5" s="784"/>
      <c r="J5" s="722"/>
      <c r="K5" s="787">
        <v>2017</v>
      </c>
      <c r="L5" s="787"/>
      <c r="M5" s="787"/>
      <c r="N5" s="787"/>
      <c r="O5" s="10"/>
      <c r="P5" s="783">
        <v>2016</v>
      </c>
      <c r="Q5" s="784"/>
      <c r="R5" s="191"/>
      <c r="S5" s="790">
        <v>2017</v>
      </c>
      <c r="T5" s="790"/>
      <c r="U5" s="191"/>
      <c r="V5" s="797">
        <v>2016</v>
      </c>
      <c r="W5" s="798"/>
      <c r="X5" s="191"/>
      <c r="Y5" s="797">
        <v>2015</v>
      </c>
      <c r="Z5" s="798"/>
      <c r="AA5" s="191"/>
      <c r="AB5" s="797">
        <v>2014</v>
      </c>
      <c r="AC5" s="790"/>
      <c r="AD5" s="790"/>
      <c r="AE5" s="798"/>
      <c r="AF5" s="191"/>
      <c r="AG5" s="795">
        <v>2013</v>
      </c>
      <c r="AH5" s="794"/>
      <c r="AI5" s="794"/>
      <c r="AJ5" s="794"/>
      <c r="AK5" s="796"/>
      <c r="AL5" s="191"/>
      <c r="AM5" s="795">
        <v>2012</v>
      </c>
      <c r="AN5" s="796"/>
      <c r="AO5" s="191"/>
      <c r="AP5" s="794">
        <v>2011</v>
      </c>
      <c r="AQ5" s="794"/>
      <c r="AR5" s="794"/>
      <c r="AS5" s="794"/>
      <c r="AT5" s="191"/>
      <c r="AU5" s="794">
        <v>2010</v>
      </c>
      <c r="AV5" s="794"/>
      <c r="AW5" s="794"/>
      <c r="AX5" s="794"/>
      <c r="AY5" s="14"/>
    </row>
    <row r="6" spans="2:51" s="15" customFormat="1" ht="31.5" customHeight="1">
      <c r="C6" s="785" t="s">
        <v>405</v>
      </c>
      <c r="D6" s="786"/>
      <c r="E6" s="16"/>
      <c r="F6" s="785" t="s">
        <v>403</v>
      </c>
      <c r="G6" s="786"/>
      <c r="H6" s="785" t="s">
        <v>397</v>
      </c>
      <c r="I6" s="786"/>
      <c r="J6" s="723"/>
      <c r="K6" s="785" t="s">
        <v>371</v>
      </c>
      <c r="L6" s="786"/>
      <c r="M6" s="785" t="s">
        <v>380</v>
      </c>
      <c r="N6" s="786"/>
      <c r="O6" s="16"/>
      <c r="P6" s="785" t="s">
        <v>339</v>
      </c>
      <c r="Q6" s="786"/>
      <c r="R6" s="16"/>
      <c r="S6" s="791" t="s">
        <v>380</v>
      </c>
      <c r="T6" s="793"/>
      <c r="U6" s="16"/>
      <c r="V6" s="791" t="s">
        <v>339</v>
      </c>
      <c r="W6" s="793"/>
      <c r="X6" s="16"/>
      <c r="Y6" s="791" t="s">
        <v>314</v>
      </c>
      <c r="Z6" s="793"/>
      <c r="AA6" s="16"/>
      <c r="AB6" s="791" t="s">
        <v>373</v>
      </c>
      <c r="AC6" s="792"/>
      <c r="AD6" s="792" t="s">
        <v>231</v>
      </c>
      <c r="AE6" s="793"/>
      <c r="AF6" s="16"/>
      <c r="AG6" s="791" t="s">
        <v>135</v>
      </c>
      <c r="AH6" s="792"/>
      <c r="AI6" s="793"/>
      <c r="AJ6" s="791" t="s">
        <v>9</v>
      </c>
      <c r="AK6" s="793"/>
      <c r="AL6" s="16"/>
      <c r="AM6" s="791" t="s">
        <v>8</v>
      </c>
      <c r="AN6" s="793"/>
      <c r="AO6" s="16"/>
      <c r="AP6" s="791" t="s">
        <v>136</v>
      </c>
      <c r="AQ6" s="793"/>
      <c r="AR6" s="791" t="s">
        <v>7</v>
      </c>
      <c r="AS6" s="793"/>
      <c r="AT6" s="16"/>
      <c r="AU6" s="792" t="s">
        <v>137</v>
      </c>
      <c r="AV6" s="793"/>
      <c r="AW6" s="791" t="s">
        <v>6</v>
      </c>
      <c r="AX6" s="792"/>
      <c r="AY6" s="16"/>
    </row>
    <row r="7" spans="2:51" s="323" customFormat="1" ht="38.25">
      <c r="C7" s="631" t="s">
        <v>4</v>
      </c>
      <c r="D7" s="632" t="s">
        <v>5</v>
      </c>
      <c r="E7" s="194"/>
      <c r="F7" s="631" t="s">
        <v>4</v>
      </c>
      <c r="G7" s="632" t="s">
        <v>5</v>
      </c>
      <c r="H7" s="631" t="s">
        <v>4</v>
      </c>
      <c r="I7" s="632" t="s">
        <v>5</v>
      </c>
      <c r="J7" s="724"/>
      <c r="K7" s="631" t="s">
        <v>4</v>
      </c>
      <c r="L7" s="632" t="s">
        <v>5</v>
      </c>
      <c r="M7" s="631" t="s">
        <v>4</v>
      </c>
      <c r="N7" s="632" t="s">
        <v>5</v>
      </c>
      <c r="O7" s="194"/>
      <c r="P7" s="631" t="s">
        <v>4</v>
      </c>
      <c r="Q7" s="632" t="s">
        <v>5</v>
      </c>
      <c r="R7" s="194"/>
      <c r="S7" s="235" t="s">
        <v>4</v>
      </c>
      <c r="T7" s="236" t="s">
        <v>5</v>
      </c>
      <c r="U7" s="194"/>
      <c r="V7" s="582" t="s">
        <v>4</v>
      </c>
      <c r="W7" s="581" t="s">
        <v>5</v>
      </c>
      <c r="X7" s="194"/>
      <c r="Y7" s="578" t="s">
        <v>4</v>
      </c>
      <c r="Z7" s="581" t="s">
        <v>5</v>
      </c>
      <c r="AA7" s="194"/>
      <c r="AB7" s="578" t="s">
        <v>4</v>
      </c>
      <c r="AC7" s="579" t="s">
        <v>5</v>
      </c>
      <c r="AD7" s="580" t="s">
        <v>4</v>
      </c>
      <c r="AE7" s="581" t="s">
        <v>5</v>
      </c>
      <c r="AF7" s="194"/>
      <c r="AG7" s="235" t="s">
        <v>4</v>
      </c>
      <c r="AH7" s="324" t="s">
        <v>278</v>
      </c>
      <c r="AI7" s="324" t="s">
        <v>279</v>
      </c>
      <c r="AJ7" s="235" t="s">
        <v>4</v>
      </c>
      <c r="AK7" s="236" t="s">
        <v>5</v>
      </c>
      <c r="AL7" s="194"/>
      <c r="AM7" s="235" t="s">
        <v>4</v>
      </c>
      <c r="AN7" s="236" t="s">
        <v>5</v>
      </c>
      <c r="AO7" s="194"/>
      <c r="AP7" s="235" t="s">
        <v>4</v>
      </c>
      <c r="AQ7" s="236" t="s">
        <v>5</v>
      </c>
      <c r="AR7" s="235" t="s">
        <v>4</v>
      </c>
      <c r="AS7" s="236" t="s">
        <v>5</v>
      </c>
      <c r="AT7" s="194"/>
      <c r="AU7" s="235" t="s">
        <v>4</v>
      </c>
      <c r="AV7" s="236" t="s">
        <v>5</v>
      </c>
      <c r="AW7" s="235" t="s">
        <v>4</v>
      </c>
      <c r="AX7" s="236" t="s">
        <v>5</v>
      </c>
      <c r="AY7" s="194"/>
    </row>
    <row r="8" spans="2:51" s="18" customFormat="1">
      <c r="B8" s="18" t="s">
        <v>0</v>
      </c>
      <c r="C8" s="438">
        <v>1611</v>
      </c>
      <c r="D8" s="438"/>
      <c r="E8" s="21"/>
      <c r="F8" s="438">
        <v>1413</v>
      </c>
      <c r="G8" s="438">
        <v>3032</v>
      </c>
      <c r="H8" s="438">
        <v>1229</v>
      </c>
      <c r="I8" s="438">
        <v>2643</v>
      </c>
      <c r="J8" s="58"/>
      <c r="K8" s="58">
        <v>1345</v>
      </c>
      <c r="L8" s="438">
        <v>2714</v>
      </c>
      <c r="M8" s="438">
        <v>1222</v>
      </c>
      <c r="N8" s="438">
        <v>2510</v>
      </c>
      <c r="O8" s="21"/>
      <c r="P8" s="438">
        <v>1133</v>
      </c>
      <c r="Q8" s="438">
        <v>2312</v>
      </c>
      <c r="R8" s="21"/>
      <c r="S8" s="438">
        <v>1222</v>
      </c>
      <c r="T8" s="438">
        <v>2510</v>
      </c>
      <c r="U8" s="21"/>
      <c r="V8" s="438">
        <v>1133</v>
      </c>
      <c r="W8" s="438">
        <v>2312</v>
      </c>
      <c r="X8" s="21"/>
      <c r="Y8" s="58">
        <v>1058</v>
      </c>
      <c r="Z8" s="429">
        <v>2197</v>
      </c>
      <c r="AA8" s="21"/>
      <c r="AB8" s="58">
        <v>859</v>
      </c>
      <c r="AC8" s="58">
        <v>1846</v>
      </c>
      <c r="AD8" s="58">
        <v>703</v>
      </c>
      <c r="AE8" s="438">
        <v>1607</v>
      </c>
      <c r="AF8" s="21"/>
      <c r="AG8" s="58">
        <v>618</v>
      </c>
      <c r="AH8" s="326">
        <v>1301</v>
      </c>
      <c r="AI8" s="326">
        <v>1301</v>
      </c>
      <c r="AJ8" s="19">
        <v>656</v>
      </c>
      <c r="AK8" s="20">
        <v>1371</v>
      </c>
      <c r="AL8" s="21"/>
      <c r="AM8" s="19">
        <v>542</v>
      </c>
      <c r="AN8" s="20">
        <v>1206</v>
      </c>
      <c r="AO8" s="21"/>
      <c r="AP8" s="19">
        <v>454</v>
      </c>
      <c r="AQ8" s="20">
        <v>1022</v>
      </c>
      <c r="AR8" s="19">
        <v>440</v>
      </c>
      <c r="AS8" s="20">
        <v>1001</v>
      </c>
      <c r="AT8" s="21"/>
      <c r="AU8" s="19">
        <v>412</v>
      </c>
      <c r="AV8" s="20">
        <v>927</v>
      </c>
      <c r="AW8" s="19">
        <v>395</v>
      </c>
      <c r="AX8" s="20">
        <v>907</v>
      </c>
      <c r="AY8" s="21"/>
    </row>
    <row r="9" spans="2:51" s="28" customFormat="1">
      <c r="B9" s="22" t="s">
        <v>85</v>
      </c>
      <c r="C9" s="442">
        <v>0.31</v>
      </c>
      <c r="D9" s="442"/>
      <c r="E9" s="25"/>
      <c r="F9" s="442">
        <v>0.16</v>
      </c>
      <c r="G9" s="442">
        <v>0.21</v>
      </c>
      <c r="H9" s="442">
        <v>0.01</v>
      </c>
      <c r="I9" s="442">
        <v>0.05</v>
      </c>
      <c r="J9" s="57"/>
      <c r="K9" s="296">
        <v>0.19</v>
      </c>
      <c r="L9" s="442">
        <v>0.1738754325259515</v>
      </c>
      <c r="M9" s="442">
        <v>0.08</v>
      </c>
      <c r="N9" s="442">
        <v>0.09</v>
      </c>
      <c r="O9" s="25"/>
      <c r="P9" s="442">
        <v>7.0000000000000007E-2</v>
      </c>
      <c r="Q9" s="442">
        <v>0.05</v>
      </c>
      <c r="R9" s="25"/>
      <c r="S9" s="442">
        <v>0.08</v>
      </c>
      <c r="T9" s="442">
        <v>0.09</v>
      </c>
      <c r="U9" s="25"/>
      <c r="V9" s="442">
        <v>7.0000000000000007E-2</v>
      </c>
      <c r="W9" s="442">
        <v>0.05</v>
      </c>
      <c r="X9" s="25"/>
      <c r="Y9" s="296">
        <v>0.5</v>
      </c>
      <c r="Z9" s="419">
        <v>0.37</v>
      </c>
      <c r="AA9" s="25"/>
      <c r="AB9" s="296">
        <v>0.39</v>
      </c>
      <c r="AC9" s="296">
        <f>(AC8-AK8)/AK8</f>
        <v>0.34646243617797229</v>
      </c>
      <c r="AD9" s="296">
        <v>7.0000000000000007E-2</v>
      </c>
      <c r="AE9" s="442">
        <v>0.17</v>
      </c>
      <c r="AF9" s="25"/>
      <c r="AG9" s="296">
        <v>0.14000000000000001</v>
      </c>
      <c r="AH9" s="327">
        <v>0.08</v>
      </c>
      <c r="AI9" s="327">
        <v>0.08</v>
      </c>
      <c r="AJ9" s="23">
        <v>0.21</v>
      </c>
      <c r="AK9" s="24">
        <v>0.14000000000000001</v>
      </c>
      <c r="AL9" s="25"/>
      <c r="AM9" s="23">
        <v>0.23</v>
      </c>
      <c r="AN9" s="24">
        <v>0.2</v>
      </c>
      <c r="AO9" s="25"/>
      <c r="AP9" s="26"/>
      <c r="AQ9" s="27"/>
      <c r="AR9" s="23">
        <v>0.11</v>
      </c>
      <c r="AS9" s="24">
        <v>0.1</v>
      </c>
      <c r="AT9" s="25"/>
      <c r="AU9" s="26"/>
      <c r="AV9" s="27"/>
      <c r="AW9" s="23">
        <v>0.24</v>
      </c>
      <c r="AX9" s="24">
        <v>0.28999999999999998</v>
      </c>
      <c r="AY9" s="25"/>
    </row>
    <row r="10" spans="2:51" s="28" customFormat="1">
      <c r="B10" s="22" t="s">
        <v>86</v>
      </c>
      <c r="C10" s="442">
        <v>0.13</v>
      </c>
      <c r="D10" s="442"/>
      <c r="E10" s="25"/>
      <c r="F10" s="428"/>
      <c r="G10" s="651"/>
      <c r="H10" s="442">
        <v>-0.03</v>
      </c>
      <c r="I10" s="442">
        <v>0.02</v>
      </c>
      <c r="J10" s="25"/>
      <c r="K10" s="428"/>
      <c r="L10" s="651"/>
      <c r="M10" s="442">
        <v>0.05</v>
      </c>
      <c r="N10" s="442">
        <v>7.0000000000000007E-2</v>
      </c>
      <c r="O10" s="25"/>
      <c r="P10" s="442">
        <v>0.12</v>
      </c>
      <c r="Q10" s="442">
        <v>0.08</v>
      </c>
      <c r="R10" s="25"/>
      <c r="S10" s="442">
        <v>0.05</v>
      </c>
      <c r="T10" s="442">
        <v>7.0000000000000007E-2</v>
      </c>
      <c r="U10" s="25"/>
      <c r="V10" s="442">
        <v>0.12</v>
      </c>
      <c r="W10" s="442">
        <v>0.08</v>
      </c>
      <c r="X10" s="25"/>
      <c r="Y10" s="296">
        <v>0.15</v>
      </c>
      <c r="Z10" s="419">
        <v>0.14000000000000001</v>
      </c>
      <c r="AA10" s="25"/>
      <c r="AB10" s="428"/>
      <c r="AC10" s="296">
        <v>0.19</v>
      </c>
      <c r="AD10" s="296">
        <v>0.2</v>
      </c>
      <c r="AE10" s="442">
        <v>0.19</v>
      </c>
      <c r="AF10" s="25"/>
      <c r="AG10" s="296">
        <v>0.18</v>
      </c>
      <c r="AH10" s="327">
        <v>0.13</v>
      </c>
      <c r="AI10" s="327">
        <v>0.13</v>
      </c>
      <c r="AJ10" s="23">
        <v>0.19</v>
      </c>
      <c r="AK10" s="24">
        <v>0.14000000000000001</v>
      </c>
      <c r="AL10" s="25"/>
      <c r="AM10" s="23">
        <v>0.16</v>
      </c>
      <c r="AN10" s="24">
        <v>0.14000000000000001</v>
      </c>
      <c r="AO10" s="25"/>
      <c r="AP10" s="26"/>
      <c r="AQ10" s="27"/>
      <c r="AR10" s="23">
        <v>0.06</v>
      </c>
      <c r="AS10" s="24">
        <v>0.08</v>
      </c>
      <c r="AT10" s="25"/>
      <c r="AU10" s="26"/>
      <c r="AV10" s="27"/>
      <c r="AW10" s="23">
        <v>0.1</v>
      </c>
      <c r="AX10" s="24">
        <v>0.1</v>
      </c>
      <c r="AY10" s="25"/>
    </row>
    <row r="11" spans="2:51" s="18" customFormat="1">
      <c r="B11" s="29" t="s">
        <v>1</v>
      </c>
      <c r="C11" s="437">
        <v>572</v>
      </c>
      <c r="D11" s="437"/>
      <c r="E11" s="280"/>
      <c r="F11" s="437">
        <v>547</v>
      </c>
      <c r="G11" s="437">
        <v>1171</v>
      </c>
      <c r="H11" s="437">
        <v>489</v>
      </c>
      <c r="I11" s="437">
        <v>1048</v>
      </c>
      <c r="J11" s="280"/>
      <c r="K11" s="33">
        <v>567</v>
      </c>
      <c r="L11" s="437">
        <v>1146</v>
      </c>
      <c r="M11" s="437">
        <v>517</v>
      </c>
      <c r="N11" s="437">
        <v>1067</v>
      </c>
      <c r="O11" s="280"/>
      <c r="P11" s="437">
        <v>500</v>
      </c>
      <c r="Q11" s="437">
        <v>1005</v>
      </c>
      <c r="R11" s="280"/>
      <c r="S11" s="437">
        <v>512</v>
      </c>
      <c r="T11" s="437">
        <v>1051</v>
      </c>
      <c r="U11" s="280"/>
      <c r="V11" s="437">
        <v>490</v>
      </c>
      <c r="W11" s="437">
        <v>987</v>
      </c>
      <c r="X11" s="21"/>
      <c r="Y11" s="33">
        <v>474</v>
      </c>
      <c r="Z11" s="416">
        <v>972</v>
      </c>
      <c r="AA11" s="21"/>
      <c r="AB11" s="33">
        <v>378</v>
      </c>
      <c r="AC11" s="33">
        <v>807</v>
      </c>
      <c r="AD11" s="33">
        <v>325</v>
      </c>
      <c r="AE11" s="437">
        <v>735</v>
      </c>
      <c r="AF11" s="21"/>
      <c r="AG11" s="33">
        <v>274</v>
      </c>
      <c r="AH11" s="328">
        <v>593</v>
      </c>
      <c r="AI11" s="328">
        <v>604</v>
      </c>
      <c r="AJ11" s="30">
        <v>277</v>
      </c>
      <c r="AK11" s="31">
        <v>600</v>
      </c>
      <c r="AL11" s="21"/>
      <c r="AM11" s="30">
        <v>226</v>
      </c>
      <c r="AN11" s="31">
        <v>513</v>
      </c>
      <c r="AO11" s="21"/>
      <c r="AP11" s="30">
        <v>177</v>
      </c>
      <c r="AQ11" s="31">
        <v>425</v>
      </c>
      <c r="AR11" s="30">
        <v>172</v>
      </c>
      <c r="AS11" s="31">
        <v>417</v>
      </c>
      <c r="AT11" s="21"/>
      <c r="AU11" s="30">
        <v>152</v>
      </c>
      <c r="AV11" s="31">
        <v>372</v>
      </c>
      <c r="AW11" s="30">
        <v>147</v>
      </c>
      <c r="AX11" s="31">
        <v>366</v>
      </c>
      <c r="AY11" s="21"/>
    </row>
    <row r="12" spans="2:51" s="28" customFormat="1">
      <c r="B12" s="22" t="s">
        <v>3</v>
      </c>
      <c r="C12" s="441">
        <v>0.35499999999999998</v>
      </c>
      <c r="D12" s="441"/>
      <c r="E12" s="280"/>
      <c r="F12" s="441">
        <v>0.38700000000000001</v>
      </c>
      <c r="G12" s="441">
        <v>0.38600000000000001</v>
      </c>
      <c r="H12" s="441">
        <v>0.39700000000000002</v>
      </c>
      <c r="I12" s="441">
        <v>0.39600000000000002</v>
      </c>
      <c r="J12" s="280"/>
      <c r="K12" s="297">
        <v>0.42199999999999999</v>
      </c>
      <c r="L12" s="441">
        <v>0.42199999999999999</v>
      </c>
      <c r="M12" s="441">
        <v>0.42299999999999999</v>
      </c>
      <c r="N12" s="441">
        <v>0.42499999999999999</v>
      </c>
      <c r="O12" s="280"/>
      <c r="P12" s="441">
        <v>0.441</v>
      </c>
      <c r="Q12" s="441">
        <v>0.435</v>
      </c>
      <c r="R12" s="280"/>
      <c r="S12" s="441">
        <v>0.41899999999999998</v>
      </c>
      <c r="T12" s="441">
        <v>0.41899999999999998</v>
      </c>
      <c r="U12" s="280"/>
      <c r="V12" s="441" t="s">
        <v>340</v>
      </c>
      <c r="W12" s="441" t="s">
        <v>359</v>
      </c>
      <c r="X12" s="278"/>
      <c r="Y12" s="297" t="s">
        <v>191</v>
      </c>
      <c r="Z12" s="420" t="s">
        <v>329</v>
      </c>
      <c r="AA12" s="278"/>
      <c r="AB12" s="297" t="s">
        <v>316</v>
      </c>
      <c r="AC12" s="297" t="s">
        <v>283</v>
      </c>
      <c r="AD12" s="297" t="s">
        <v>232</v>
      </c>
      <c r="AE12" s="577" t="s">
        <v>248</v>
      </c>
      <c r="AF12" s="278"/>
      <c r="AG12" s="297" t="s">
        <v>142</v>
      </c>
      <c r="AH12" s="329" t="s">
        <v>143</v>
      </c>
      <c r="AI12" s="329" t="s">
        <v>261</v>
      </c>
      <c r="AJ12" s="276" t="s">
        <v>188</v>
      </c>
      <c r="AK12" s="277" t="s">
        <v>144</v>
      </c>
      <c r="AL12" s="278"/>
      <c r="AM12" s="276" t="s">
        <v>189</v>
      </c>
      <c r="AN12" s="277" t="s">
        <v>190</v>
      </c>
      <c r="AO12" s="278"/>
      <c r="AP12" s="276" t="s">
        <v>145</v>
      </c>
      <c r="AQ12" s="277" t="s">
        <v>147</v>
      </c>
      <c r="AR12" s="276" t="s">
        <v>146</v>
      </c>
      <c r="AS12" s="277" t="s">
        <v>147</v>
      </c>
      <c r="AT12" s="278"/>
      <c r="AU12" s="276" t="s">
        <v>223</v>
      </c>
      <c r="AV12" s="277" t="s">
        <v>148</v>
      </c>
      <c r="AW12" s="276" t="s">
        <v>149</v>
      </c>
      <c r="AX12" s="277" t="s">
        <v>150</v>
      </c>
      <c r="AY12" s="25"/>
    </row>
    <row r="13" spans="2:51" s="18" customFormat="1">
      <c r="B13" s="29" t="s">
        <v>11</v>
      </c>
      <c r="C13" s="437">
        <v>-318</v>
      </c>
      <c r="D13" s="437"/>
      <c r="E13" s="280"/>
      <c r="F13" s="437">
        <v>-335</v>
      </c>
      <c r="G13" s="437">
        <v>-644</v>
      </c>
      <c r="H13" s="437">
        <v>-295</v>
      </c>
      <c r="I13" s="437">
        <v>-560</v>
      </c>
      <c r="J13" s="280"/>
      <c r="K13" s="33">
        <v>-307</v>
      </c>
      <c r="L13" s="437">
        <v>-598</v>
      </c>
      <c r="M13" s="437">
        <v>-272</v>
      </c>
      <c r="N13" s="437">
        <v>-541</v>
      </c>
      <c r="O13" s="280"/>
      <c r="P13" s="437">
        <v>-256</v>
      </c>
      <c r="Q13" s="437">
        <v>-529</v>
      </c>
      <c r="R13" s="280"/>
      <c r="S13" s="437">
        <v>-291</v>
      </c>
      <c r="T13" s="437">
        <v>-598</v>
      </c>
      <c r="U13" s="280"/>
      <c r="V13" s="437">
        <v>-284</v>
      </c>
      <c r="W13" s="437">
        <v>-584</v>
      </c>
      <c r="X13" s="21"/>
      <c r="Y13" s="33">
        <v>-253</v>
      </c>
      <c r="Z13" s="416">
        <v>-536</v>
      </c>
      <c r="AA13" s="21"/>
      <c r="AB13" s="33">
        <v>-219</v>
      </c>
      <c r="AC13" s="33">
        <v>-446</v>
      </c>
      <c r="AD13" s="33">
        <v>-190</v>
      </c>
      <c r="AE13" s="437">
        <v>-411</v>
      </c>
      <c r="AF13" s="21"/>
      <c r="AG13" s="33">
        <v>-172</v>
      </c>
      <c r="AH13" s="328">
        <v>-358</v>
      </c>
      <c r="AI13" s="328">
        <v>-369</v>
      </c>
      <c r="AJ13" s="30">
        <v>-174</v>
      </c>
      <c r="AK13" s="31">
        <v>-361</v>
      </c>
      <c r="AL13" s="21"/>
      <c r="AM13" s="30">
        <v>-160</v>
      </c>
      <c r="AN13" s="31">
        <v>-323</v>
      </c>
      <c r="AO13" s="21"/>
      <c r="AP13" s="30">
        <v>-127</v>
      </c>
      <c r="AQ13" s="31">
        <v>-272</v>
      </c>
      <c r="AR13" s="30">
        <v>-121</v>
      </c>
      <c r="AS13" s="31">
        <v>-263</v>
      </c>
      <c r="AT13" s="21"/>
      <c r="AU13" s="30">
        <v>-116</v>
      </c>
      <c r="AV13" s="31">
        <v>-247</v>
      </c>
      <c r="AW13" s="30">
        <v>-110</v>
      </c>
      <c r="AX13" s="31">
        <v>-240</v>
      </c>
      <c r="AY13" s="21"/>
    </row>
    <row r="14" spans="2:51" s="28" customFormat="1">
      <c r="B14" s="22" t="s">
        <v>3</v>
      </c>
      <c r="C14" s="577">
        <v>-0.19800000000000001</v>
      </c>
      <c r="D14" s="577"/>
      <c r="E14" s="280"/>
      <c r="F14" s="577">
        <v>-0.23699999999999999</v>
      </c>
      <c r="G14" s="577">
        <v>-0.21199999999999999</v>
      </c>
      <c r="H14" s="577">
        <v>-0.24</v>
      </c>
      <c r="I14" s="577">
        <v>-0.21199999999999999</v>
      </c>
      <c r="J14" s="280"/>
      <c r="K14" s="297">
        <v>-0.22800000000000001</v>
      </c>
      <c r="L14" s="577">
        <v>-0.22</v>
      </c>
      <c r="M14" s="577">
        <v>-0.223</v>
      </c>
      <c r="N14" s="577">
        <v>-0.215</v>
      </c>
      <c r="O14" s="280"/>
      <c r="P14" s="577">
        <v>-0.22600000000000001</v>
      </c>
      <c r="Q14" s="577">
        <v>-0.22900000000000001</v>
      </c>
      <c r="R14" s="280"/>
      <c r="S14" s="577">
        <v>-0.23799999999999999</v>
      </c>
      <c r="T14" s="577">
        <v>-0.23799999999999999</v>
      </c>
      <c r="U14" s="280"/>
      <c r="V14" s="577" t="s">
        <v>341</v>
      </c>
      <c r="W14" s="577" t="s">
        <v>360</v>
      </c>
      <c r="X14" s="280"/>
      <c r="Y14" s="297" t="s">
        <v>318</v>
      </c>
      <c r="Z14" s="420" t="s">
        <v>330</v>
      </c>
      <c r="AA14" s="280"/>
      <c r="AB14" s="297" t="s">
        <v>317</v>
      </c>
      <c r="AC14" s="297" t="s">
        <v>284</v>
      </c>
      <c r="AD14" s="297" t="s">
        <v>233</v>
      </c>
      <c r="AE14" s="577" t="s">
        <v>249</v>
      </c>
      <c r="AF14" s="21"/>
      <c r="AG14" s="297" t="s">
        <v>151</v>
      </c>
      <c r="AH14" s="334" t="s">
        <v>152</v>
      </c>
      <c r="AI14" s="334" t="s">
        <v>264</v>
      </c>
      <c r="AJ14" s="276" t="s">
        <v>157</v>
      </c>
      <c r="AK14" s="279" t="s">
        <v>153</v>
      </c>
      <c r="AL14" s="21"/>
      <c r="AM14" s="276" t="s">
        <v>206</v>
      </c>
      <c r="AN14" s="277" t="s">
        <v>207</v>
      </c>
      <c r="AO14" s="280"/>
      <c r="AP14" s="276" t="s">
        <v>224</v>
      </c>
      <c r="AQ14" s="277" t="s">
        <v>205</v>
      </c>
      <c r="AR14" s="276" t="s">
        <v>152</v>
      </c>
      <c r="AS14" s="279" t="s">
        <v>154</v>
      </c>
      <c r="AT14" s="280"/>
      <c r="AU14" s="276" t="s">
        <v>155</v>
      </c>
      <c r="AV14" s="279" t="s">
        <v>156</v>
      </c>
      <c r="AW14" s="281" t="s">
        <v>151</v>
      </c>
      <c r="AX14" s="279" t="s">
        <v>157</v>
      </c>
      <c r="AY14" s="25"/>
    </row>
    <row r="15" spans="2:51" s="18" customFormat="1">
      <c r="B15" s="29" t="s">
        <v>2</v>
      </c>
      <c r="C15" s="437">
        <v>254</v>
      </c>
      <c r="D15" s="437"/>
      <c r="E15" s="280"/>
      <c r="F15" s="437">
        <v>212</v>
      </c>
      <c r="G15" s="437">
        <v>527</v>
      </c>
      <c r="H15" s="437">
        <v>193</v>
      </c>
      <c r="I15" s="437">
        <v>488</v>
      </c>
      <c r="J15" s="280"/>
      <c r="K15" s="33">
        <v>260</v>
      </c>
      <c r="L15" s="437">
        <v>549</v>
      </c>
      <c r="M15" s="437">
        <v>244</v>
      </c>
      <c r="N15" s="437">
        <v>526</v>
      </c>
      <c r="O15" s="280"/>
      <c r="P15" s="437">
        <v>244</v>
      </c>
      <c r="Q15" s="437">
        <v>476</v>
      </c>
      <c r="R15" s="280"/>
      <c r="S15" s="646"/>
      <c r="T15" s="646"/>
      <c r="U15" s="280"/>
      <c r="V15" s="646"/>
      <c r="W15" s="646"/>
      <c r="X15" s="21"/>
      <c r="Y15" s="576"/>
      <c r="Z15" s="649"/>
      <c r="AA15" s="21"/>
      <c r="AB15" s="33"/>
      <c r="AC15" s="33"/>
      <c r="AD15" s="33"/>
      <c r="AE15" s="646"/>
      <c r="AF15" s="21"/>
      <c r="AG15" s="33"/>
      <c r="AH15" s="328"/>
      <c r="AI15" s="328"/>
      <c r="AJ15" s="30"/>
      <c r="AK15" s="650"/>
      <c r="AL15" s="21"/>
      <c r="AM15" s="30"/>
      <c r="AN15" s="650"/>
      <c r="AO15" s="21"/>
      <c r="AP15" s="576"/>
      <c r="AQ15" s="650"/>
      <c r="AR15" s="576"/>
      <c r="AS15" s="650"/>
      <c r="AT15" s="21"/>
      <c r="AU15" s="576"/>
      <c r="AV15" s="650"/>
      <c r="AW15" s="576"/>
      <c r="AX15" s="650"/>
      <c r="AY15" s="21"/>
    </row>
    <row r="16" spans="2:51" s="28" customFormat="1">
      <c r="B16" s="34" t="s">
        <v>3</v>
      </c>
      <c r="C16" s="441">
        <v>0.158</v>
      </c>
      <c r="D16" s="441"/>
      <c r="E16" s="280"/>
      <c r="F16" s="441">
        <v>0.15</v>
      </c>
      <c r="G16" s="441">
        <v>0.17399999999999999</v>
      </c>
      <c r="H16" s="441">
        <v>0.157</v>
      </c>
      <c r="I16" s="441">
        <v>0.184</v>
      </c>
      <c r="J16" s="280"/>
      <c r="K16" s="282">
        <v>0.193</v>
      </c>
      <c r="L16" s="441">
        <v>0.20200000000000001</v>
      </c>
      <c r="M16" s="441">
        <v>0.2</v>
      </c>
      <c r="N16" s="441">
        <v>0.21</v>
      </c>
      <c r="O16" s="280"/>
      <c r="P16" s="441">
        <v>0.215</v>
      </c>
      <c r="Q16" s="441">
        <v>0.20599999999999999</v>
      </c>
      <c r="R16" s="280"/>
      <c r="S16" s="640"/>
      <c r="T16" s="640"/>
      <c r="U16" s="280"/>
      <c r="V16" s="640"/>
      <c r="W16" s="640"/>
      <c r="X16" s="280"/>
      <c r="Y16" s="642"/>
      <c r="Z16" s="643"/>
      <c r="AA16" s="280"/>
      <c r="AB16" s="282"/>
      <c r="AC16" s="282"/>
      <c r="AD16" s="282"/>
      <c r="AE16" s="640"/>
      <c r="AF16" s="21"/>
      <c r="AG16" s="642"/>
      <c r="AH16" s="644"/>
      <c r="AI16" s="644"/>
      <c r="AJ16" s="642"/>
      <c r="AK16" s="644"/>
      <c r="AL16" s="21"/>
      <c r="AM16" s="642"/>
      <c r="AN16" s="645"/>
      <c r="AO16" s="280"/>
      <c r="AP16" s="363"/>
      <c r="AQ16" s="645"/>
      <c r="AR16" s="642"/>
      <c r="AS16" s="644"/>
      <c r="AT16" s="280"/>
      <c r="AU16" s="363"/>
      <c r="AV16" s="644"/>
      <c r="AW16" s="363"/>
      <c r="AX16" s="644"/>
      <c r="AY16" s="25"/>
    </row>
    <row r="17" spans="2:51" s="28" customFormat="1">
      <c r="B17" s="633" t="s">
        <v>381</v>
      </c>
      <c r="C17" s="636">
        <v>-66</v>
      </c>
      <c r="D17" s="636"/>
      <c r="E17" s="280"/>
      <c r="F17" s="636">
        <v>-42</v>
      </c>
      <c r="G17" s="636">
        <v>-85</v>
      </c>
      <c r="H17" s="636">
        <v>-34</v>
      </c>
      <c r="I17" s="636">
        <v>-71</v>
      </c>
      <c r="J17" s="280"/>
      <c r="K17" s="634">
        <v>-25</v>
      </c>
      <c r="L17" s="636">
        <v>-79</v>
      </c>
      <c r="M17" s="636">
        <v>-23</v>
      </c>
      <c r="N17" s="636">
        <v>-73</v>
      </c>
      <c r="O17" s="280"/>
      <c r="P17" s="636">
        <v>-38</v>
      </c>
      <c r="Q17" s="636">
        <v>-73</v>
      </c>
      <c r="R17" s="280"/>
      <c r="S17" s="638"/>
      <c r="T17" s="638"/>
      <c r="U17" s="280"/>
      <c r="V17" s="638"/>
      <c r="W17" s="638"/>
      <c r="X17" s="280"/>
      <c r="Y17" s="635"/>
      <c r="Z17" s="641"/>
      <c r="AA17" s="280"/>
      <c r="AB17" s="634"/>
      <c r="AC17" s="635"/>
      <c r="AD17" s="634"/>
      <c r="AE17" s="638"/>
      <c r="AF17" s="21"/>
      <c r="AG17" s="635"/>
      <c r="AH17" s="637"/>
      <c r="AI17" s="637"/>
      <c r="AJ17" s="635"/>
      <c r="AK17" s="637"/>
      <c r="AL17" s="21"/>
      <c r="AM17" s="635"/>
      <c r="AN17" s="637"/>
      <c r="AO17" s="280"/>
      <c r="AP17" s="635"/>
      <c r="AQ17" s="637"/>
      <c r="AR17" s="635"/>
      <c r="AS17" s="637"/>
      <c r="AT17" s="280"/>
      <c r="AU17" s="635"/>
      <c r="AV17" s="637"/>
      <c r="AW17" s="635"/>
      <c r="AX17" s="637"/>
      <c r="AY17" s="25"/>
    </row>
    <row r="18" spans="2:51" s="18" customFormat="1">
      <c r="B18" s="29" t="s">
        <v>10</v>
      </c>
      <c r="C18" s="437">
        <v>188</v>
      </c>
      <c r="D18" s="437"/>
      <c r="E18" s="21"/>
      <c r="F18" s="437">
        <v>170</v>
      </c>
      <c r="G18" s="437">
        <v>443</v>
      </c>
      <c r="H18" s="437">
        <v>159</v>
      </c>
      <c r="I18" s="437">
        <v>416</v>
      </c>
      <c r="J18" s="21"/>
      <c r="K18" s="33">
        <v>235</v>
      </c>
      <c r="L18" s="437">
        <v>470</v>
      </c>
      <c r="M18" s="437">
        <v>221</v>
      </c>
      <c r="N18" s="437">
        <v>453</v>
      </c>
      <c r="O18" s="21"/>
      <c r="P18" s="437">
        <v>206</v>
      </c>
      <c r="Q18" s="437">
        <v>403</v>
      </c>
      <c r="R18" s="21"/>
      <c r="S18" s="437">
        <v>221</v>
      </c>
      <c r="T18" s="437">
        <v>453</v>
      </c>
      <c r="U18" s="21"/>
      <c r="V18" s="437">
        <v>206</v>
      </c>
      <c r="W18" s="437">
        <v>403</v>
      </c>
      <c r="X18" s="21"/>
      <c r="Y18" s="33">
        <v>221</v>
      </c>
      <c r="Z18" s="416">
        <v>437</v>
      </c>
      <c r="AA18" s="21"/>
      <c r="AB18" s="33">
        <v>159</v>
      </c>
      <c r="AC18" s="33">
        <v>361</v>
      </c>
      <c r="AD18" s="33">
        <v>135</v>
      </c>
      <c r="AE18" s="437">
        <v>324</v>
      </c>
      <c r="AF18" s="21"/>
      <c r="AG18" s="33">
        <v>102</v>
      </c>
      <c r="AH18" s="328">
        <v>235</v>
      </c>
      <c r="AI18" s="328">
        <v>235</v>
      </c>
      <c r="AJ18" s="30">
        <v>103</v>
      </c>
      <c r="AK18" s="31">
        <v>239</v>
      </c>
      <c r="AL18" s="21"/>
      <c r="AM18" s="30">
        <v>66</v>
      </c>
      <c r="AN18" s="31">
        <v>190</v>
      </c>
      <c r="AO18" s="21"/>
      <c r="AP18" s="30">
        <v>50</v>
      </c>
      <c r="AQ18" s="31">
        <v>153</v>
      </c>
      <c r="AR18" s="30">
        <v>51</v>
      </c>
      <c r="AS18" s="31">
        <v>155</v>
      </c>
      <c r="AT18" s="21"/>
      <c r="AU18" s="30">
        <v>37</v>
      </c>
      <c r="AV18" s="31">
        <v>125</v>
      </c>
      <c r="AW18" s="30">
        <v>37</v>
      </c>
      <c r="AX18" s="31">
        <v>126</v>
      </c>
      <c r="AY18" s="21"/>
    </row>
    <row r="19" spans="2:51" s="28" customFormat="1">
      <c r="B19" s="34" t="s">
        <v>3</v>
      </c>
      <c r="C19" s="441">
        <v>0.11700000000000001</v>
      </c>
      <c r="D19" s="441"/>
      <c r="E19" s="280"/>
      <c r="F19" s="441">
        <v>0.121</v>
      </c>
      <c r="G19" s="441">
        <v>0.14599999999999999</v>
      </c>
      <c r="H19" s="441">
        <v>0.129</v>
      </c>
      <c r="I19" s="441">
        <v>0.157</v>
      </c>
      <c r="J19" s="280"/>
      <c r="K19" s="282">
        <v>0.17499999999999999</v>
      </c>
      <c r="L19" s="441">
        <v>0.17299999999999999</v>
      </c>
      <c r="M19" s="441">
        <v>0.18</v>
      </c>
      <c r="N19" s="441">
        <v>0.18099999999999999</v>
      </c>
      <c r="O19" s="280"/>
      <c r="P19" s="441" t="s">
        <v>342</v>
      </c>
      <c r="Q19" s="441" t="s">
        <v>354</v>
      </c>
      <c r="R19" s="280"/>
      <c r="S19" s="441">
        <v>0.18</v>
      </c>
      <c r="T19" s="441">
        <v>0.18099999999999999</v>
      </c>
      <c r="U19" s="280"/>
      <c r="V19" s="441" t="s">
        <v>342</v>
      </c>
      <c r="W19" s="441" t="s">
        <v>354</v>
      </c>
      <c r="X19" s="280"/>
      <c r="Y19" s="282" t="s">
        <v>319</v>
      </c>
      <c r="Z19" s="418" t="s">
        <v>331</v>
      </c>
      <c r="AA19" s="280"/>
      <c r="AB19" s="282" t="s">
        <v>228</v>
      </c>
      <c r="AC19" s="282" t="s">
        <v>181</v>
      </c>
      <c r="AD19" s="282" t="s">
        <v>234</v>
      </c>
      <c r="AE19" s="441" t="s">
        <v>250</v>
      </c>
      <c r="AF19" s="21"/>
      <c r="AG19" s="282" t="s">
        <v>158</v>
      </c>
      <c r="AH19" s="333" t="s">
        <v>159</v>
      </c>
      <c r="AI19" s="333" t="s">
        <v>159</v>
      </c>
      <c r="AJ19" s="283" t="s">
        <v>161</v>
      </c>
      <c r="AK19" s="47" t="s">
        <v>160</v>
      </c>
      <c r="AL19" s="21"/>
      <c r="AM19" s="283" t="s">
        <v>225</v>
      </c>
      <c r="AN19" s="284" t="s">
        <v>161</v>
      </c>
      <c r="AO19" s="280"/>
      <c r="AP19" s="46" t="s">
        <v>208</v>
      </c>
      <c r="AQ19" s="284" t="s">
        <v>162</v>
      </c>
      <c r="AR19" s="283" t="s">
        <v>209</v>
      </c>
      <c r="AS19" s="47" t="s">
        <v>163</v>
      </c>
      <c r="AT19" s="280"/>
      <c r="AU19" s="46" t="s">
        <v>164</v>
      </c>
      <c r="AV19" s="47" t="s">
        <v>165</v>
      </c>
      <c r="AW19" s="46" t="s">
        <v>166</v>
      </c>
      <c r="AX19" s="47" t="s">
        <v>167</v>
      </c>
      <c r="AY19" s="25"/>
    </row>
    <row r="20" spans="2:51" s="28" customFormat="1">
      <c r="B20" s="28" t="s">
        <v>13</v>
      </c>
      <c r="C20" s="440">
        <v>-50</v>
      </c>
      <c r="D20" s="440"/>
      <c r="E20" s="25"/>
      <c r="F20" s="26"/>
      <c r="G20" s="26"/>
      <c r="H20" s="440">
        <v>-47</v>
      </c>
      <c r="I20" s="440">
        <v>-90</v>
      </c>
      <c r="J20" s="25"/>
      <c r="K20" s="26"/>
      <c r="L20" s="26"/>
      <c r="M20" s="440">
        <v>-23</v>
      </c>
      <c r="N20" s="440">
        <v>-52</v>
      </c>
      <c r="O20" s="25"/>
      <c r="P20" s="440">
        <v>-21</v>
      </c>
      <c r="Q20" s="440">
        <v>-42</v>
      </c>
      <c r="R20" s="25"/>
      <c r="S20" s="440">
        <v>-23</v>
      </c>
      <c r="T20" s="440">
        <v>-52</v>
      </c>
      <c r="U20" s="25"/>
      <c r="V20" s="440">
        <v>-21</v>
      </c>
      <c r="W20" s="440">
        <v>-42</v>
      </c>
      <c r="X20" s="25"/>
      <c r="Y20" s="57">
        <v>-25</v>
      </c>
      <c r="Z20" s="430">
        <v>-48</v>
      </c>
      <c r="AA20" s="25"/>
      <c r="AB20" s="57">
        <v>-26</v>
      </c>
      <c r="AC20" s="26"/>
      <c r="AD20" s="57">
        <v>-13</v>
      </c>
      <c r="AE20" s="440">
        <v>-32</v>
      </c>
      <c r="AF20" s="21"/>
      <c r="AG20" s="57">
        <v>-15</v>
      </c>
      <c r="AH20" s="331">
        <v>-30</v>
      </c>
      <c r="AI20" s="331">
        <v>-30</v>
      </c>
      <c r="AJ20" s="35">
        <v>-15</v>
      </c>
      <c r="AK20" s="36">
        <v>-30</v>
      </c>
      <c r="AL20" s="25"/>
      <c r="AM20" s="35">
        <v>-13</v>
      </c>
      <c r="AN20" s="36">
        <v>-26</v>
      </c>
      <c r="AO20" s="25"/>
      <c r="AP20" s="26"/>
      <c r="AQ20" s="27"/>
      <c r="AR20" s="35">
        <v>-14</v>
      </c>
      <c r="AS20" s="36">
        <v>-26</v>
      </c>
      <c r="AT20" s="25"/>
      <c r="AU20" s="26"/>
      <c r="AV20" s="27"/>
      <c r="AW20" s="35">
        <v>-14</v>
      </c>
      <c r="AX20" s="36">
        <v>-29</v>
      </c>
      <c r="AY20" s="25"/>
    </row>
    <row r="21" spans="2:51" s="28" customFormat="1">
      <c r="B21" s="28" t="s">
        <v>14</v>
      </c>
      <c r="C21" s="440">
        <v>-13</v>
      </c>
      <c r="D21" s="440"/>
      <c r="E21" s="25"/>
      <c r="F21" s="26"/>
      <c r="G21" s="26"/>
      <c r="H21" s="440">
        <v>-17</v>
      </c>
      <c r="I21" s="440">
        <v>-48</v>
      </c>
      <c r="J21" s="25"/>
      <c r="K21" s="26"/>
      <c r="L21" s="26"/>
      <c r="M21" s="440">
        <v>-7</v>
      </c>
      <c r="N21" s="440">
        <v>-30</v>
      </c>
      <c r="O21" s="25"/>
      <c r="P21" s="440">
        <v>0</v>
      </c>
      <c r="Q21" s="440">
        <v>-5</v>
      </c>
      <c r="R21" s="25"/>
      <c r="S21" s="440">
        <v>-7</v>
      </c>
      <c r="T21" s="440">
        <v>-30</v>
      </c>
      <c r="U21" s="25"/>
      <c r="V21" s="440">
        <v>0</v>
      </c>
      <c r="W21" s="440">
        <v>-5</v>
      </c>
      <c r="X21" s="25"/>
      <c r="Y21" s="57">
        <v>-3</v>
      </c>
      <c r="Z21" s="430">
        <v>-8</v>
      </c>
      <c r="AA21" s="25"/>
      <c r="AB21" s="26"/>
      <c r="AC21" s="26"/>
      <c r="AD21" s="57">
        <v>-2</v>
      </c>
      <c r="AE21" s="440">
        <v>-18</v>
      </c>
      <c r="AF21" s="21"/>
      <c r="AG21" s="57">
        <v>-5</v>
      </c>
      <c r="AH21" s="331">
        <v>-14</v>
      </c>
      <c r="AI21" s="331">
        <v>-14</v>
      </c>
      <c r="AJ21" s="35">
        <v>-13</v>
      </c>
      <c r="AK21" s="36">
        <v>-21</v>
      </c>
      <c r="AL21" s="25"/>
      <c r="AM21" s="35">
        <v>4</v>
      </c>
      <c r="AN21" s="36">
        <v>1</v>
      </c>
      <c r="AO21" s="25"/>
      <c r="AP21" s="26"/>
      <c r="AQ21" s="27"/>
      <c r="AR21" s="35">
        <v>-6</v>
      </c>
      <c r="AS21" s="36">
        <v>-18</v>
      </c>
      <c r="AT21" s="25"/>
      <c r="AU21" s="26"/>
      <c r="AV21" s="27"/>
      <c r="AW21" s="35">
        <v>-2</v>
      </c>
      <c r="AX21" s="36">
        <v>-23</v>
      </c>
      <c r="AY21" s="25"/>
    </row>
    <row r="22" spans="2:51" s="28" customFormat="1">
      <c r="B22" s="37" t="s">
        <v>15</v>
      </c>
      <c r="C22" s="443">
        <v>-21</v>
      </c>
      <c r="D22" s="443"/>
      <c r="E22" s="25"/>
      <c r="F22" s="38"/>
      <c r="G22" s="38"/>
      <c r="H22" s="443">
        <v>-19</v>
      </c>
      <c r="I22" s="443">
        <v>-38</v>
      </c>
      <c r="J22" s="25"/>
      <c r="K22" s="38"/>
      <c r="L22" s="38"/>
      <c r="M22" s="443">
        <v>-8</v>
      </c>
      <c r="N22" s="443">
        <v>-23</v>
      </c>
      <c r="O22" s="25"/>
      <c r="P22" s="443">
        <v>-1</v>
      </c>
      <c r="Q22" s="443">
        <v>-8</v>
      </c>
      <c r="R22" s="25"/>
      <c r="S22" s="443">
        <v>-8</v>
      </c>
      <c r="T22" s="443">
        <v>-23</v>
      </c>
      <c r="U22" s="25"/>
      <c r="V22" s="443">
        <v>-1</v>
      </c>
      <c r="W22" s="443">
        <v>-8</v>
      </c>
      <c r="X22" s="25"/>
      <c r="Y22" s="298">
        <v>-6</v>
      </c>
      <c r="Z22" s="431">
        <v>-19</v>
      </c>
      <c r="AA22" s="25"/>
      <c r="AB22" s="38"/>
      <c r="AC22" s="38"/>
      <c r="AD22" s="298">
        <v>-8</v>
      </c>
      <c r="AE22" s="443">
        <v>-21</v>
      </c>
      <c r="AF22" s="21"/>
      <c r="AG22" s="298">
        <v>-8</v>
      </c>
      <c r="AH22" s="332">
        <v>-18</v>
      </c>
      <c r="AI22" s="332">
        <v>-18</v>
      </c>
      <c r="AJ22" s="40">
        <v>-8</v>
      </c>
      <c r="AK22" s="41">
        <v>-18</v>
      </c>
      <c r="AL22" s="25"/>
      <c r="AM22" s="40">
        <v>-7</v>
      </c>
      <c r="AN22" s="41">
        <v>-15</v>
      </c>
      <c r="AO22" s="25"/>
      <c r="AP22" s="38"/>
      <c r="AQ22" s="39"/>
      <c r="AR22" s="40">
        <v>-15</v>
      </c>
      <c r="AS22" s="41">
        <v>-30</v>
      </c>
      <c r="AT22" s="25"/>
      <c r="AU22" s="38"/>
      <c r="AV22" s="39"/>
      <c r="AW22" s="40">
        <v>-3</v>
      </c>
      <c r="AX22" s="41">
        <v>-12</v>
      </c>
      <c r="AY22" s="25"/>
    </row>
    <row r="23" spans="2:51" s="18" customFormat="1">
      <c r="B23" s="42" t="s">
        <v>16</v>
      </c>
      <c r="C23" s="438">
        <v>103</v>
      </c>
      <c r="D23" s="438"/>
      <c r="E23" s="21"/>
      <c r="F23" s="43"/>
      <c r="G23" s="43"/>
      <c r="H23" s="438">
        <v>75</v>
      </c>
      <c r="I23" s="438">
        <v>241</v>
      </c>
      <c r="J23" s="21"/>
      <c r="K23" s="43"/>
      <c r="L23" s="43"/>
      <c r="M23" s="438">
        <v>184</v>
      </c>
      <c r="N23" s="438">
        <v>347</v>
      </c>
      <c r="O23" s="21"/>
      <c r="P23" s="438">
        <v>183</v>
      </c>
      <c r="Q23" s="438">
        <v>348</v>
      </c>
      <c r="R23" s="21"/>
      <c r="S23" s="438">
        <v>184</v>
      </c>
      <c r="T23" s="438">
        <v>347</v>
      </c>
      <c r="U23" s="21"/>
      <c r="V23" s="438">
        <v>183</v>
      </c>
      <c r="W23" s="438">
        <v>348</v>
      </c>
      <c r="X23" s="21"/>
      <c r="Y23" s="58">
        <v>188</v>
      </c>
      <c r="Z23" s="417">
        <v>360</v>
      </c>
      <c r="AA23" s="21"/>
      <c r="AB23" s="43"/>
      <c r="AC23" s="43"/>
      <c r="AD23" s="58">
        <v>112</v>
      </c>
      <c r="AE23" s="438">
        <v>252</v>
      </c>
      <c r="AF23" s="21"/>
      <c r="AG23" s="58">
        <v>74</v>
      </c>
      <c r="AH23" s="326">
        <v>174</v>
      </c>
      <c r="AI23" s="326">
        <v>174</v>
      </c>
      <c r="AJ23" s="19">
        <v>67</v>
      </c>
      <c r="AK23" s="20">
        <v>169</v>
      </c>
      <c r="AL23" s="21"/>
      <c r="AM23" s="19">
        <v>50</v>
      </c>
      <c r="AN23" s="20">
        <v>150</v>
      </c>
      <c r="AO23" s="21"/>
      <c r="AP23" s="43"/>
      <c r="AQ23" s="44"/>
      <c r="AR23" s="19">
        <v>16</v>
      </c>
      <c r="AS23" s="20">
        <v>81</v>
      </c>
      <c r="AT23" s="21"/>
      <c r="AU23" s="43"/>
      <c r="AV23" s="44"/>
      <c r="AW23" s="19">
        <v>17</v>
      </c>
      <c r="AX23" s="20">
        <v>62</v>
      </c>
      <c r="AY23" s="21"/>
    </row>
    <row r="24" spans="2:51" s="28" customFormat="1">
      <c r="B24" s="15" t="s">
        <v>17</v>
      </c>
      <c r="C24" s="440">
        <v>-21</v>
      </c>
      <c r="D24" s="440"/>
      <c r="E24" s="25"/>
      <c r="F24" s="26"/>
      <c r="G24" s="26"/>
      <c r="H24" s="440">
        <v>-20</v>
      </c>
      <c r="I24" s="440">
        <v>-52</v>
      </c>
      <c r="J24" s="25"/>
      <c r="K24" s="26"/>
      <c r="L24" s="26"/>
      <c r="M24" s="440">
        <v>-51</v>
      </c>
      <c r="N24" s="440">
        <v>-87</v>
      </c>
      <c r="O24" s="25"/>
      <c r="P24" s="440">
        <v>-56</v>
      </c>
      <c r="Q24" s="440">
        <v>-97</v>
      </c>
      <c r="R24" s="25"/>
      <c r="S24" s="440">
        <v>-51</v>
      </c>
      <c r="T24" s="440">
        <v>-87</v>
      </c>
      <c r="U24" s="25"/>
      <c r="V24" s="440">
        <v>-56</v>
      </c>
      <c r="W24" s="440">
        <v>-97</v>
      </c>
      <c r="X24" s="25"/>
      <c r="Y24" s="57">
        <v>-64</v>
      </c>
      <c r="Z24" s="430">
        <v>-125</v>
      </c>
      <c r="AA24" s="25"/>
      <c r="AB24" s="26"/>
      <c r="AC24" s="26"/>
      <c r="AD24" s="57">
        <v>-37</v>
      </c>
      <c r="AE24" s="440">
        <v>-81</v>
      </c>
      <c r="AF24" s="25"/>
      <c r="AG24" s="57">
        <v>-26</v>
      </c>
      <c r="AH24" s="331">
        <v>-56</v>
      </c>
      <c r="AI24" s="331">
        <v>-56</v>
      </c>
      <c r="AJ24" s="35">
        <v>-23</v>
      </c>
      <c r="AK24" s="36">
        <v>-56</v>
      </c>
      <c r="AL24" s="25"/>
      <c r="AM24" s="35">
        <v>-16</v>
      </c>
      <c r="AN24" s="36">
        <v>-50</v>
      </c>
      <c r="AO24" s="25"/>
      <c r="AP24" s="26"/>
      <c r="AQ24" s="27"/>
      <c r="AR24" s="35">
        <v>-5</v>
      </c>
      <c r="AS24" s="36">
        <v>-22</v>
      </c>
      <c r="AT24" s="25"/>
      <c r="AU24" s="26"/>
      <c r="AV24" s="27"/>
      <c r="AW24" s="35">
        <v>-6</v>
      </c>
      <c r="AX24" s="36">
        <v>-23</v>
      </c>
      <c r="AY24" s="25"/>
    </row>
    <row r="25" spans="2:51" s="28" customFormat="1">
      <c r="B25" s="45" t="s">
        <v>18</v>
      </c>
      <c r="C25" s="444">
        <v>0.20399999999999999</v>
      </c>
      <c r="D25" s="444"/>
      <c r="E25" s="48"/>
      <c r="F25" s="363"/>
      <c r="G25" s="363"/>
      <c r="H25" s="444">
        <v>0.26700000000000002</v>
      </c>
      <c r="I25" s="444">
        <v>0.215</v>
      </c>
      <c r="J25" s="48"/>
      <c r="K25" s="363"/>
      <c r="L25" s="363"/>
      <c r="M25" s="444">
        <v>0.28000000000000003</v>
      </c>
      <c r="N25" s="444">
        <v>0.25</v>
      </c>
      <c r="O25" s="48"/>
      <c r="P25" s="444" t="s">
        <v>352</v>
      </c>
      <c r="Q25" s="444" t="s">
        <v>151</v>
      </c>
      <c r="R25" s="48"/>
      <c r="S25" s="444">
        <v>0.28000000000000003</v>
      </c>
      <c r="T25" s="444">
        <v>0.25</v>
      </c>
      <c r="U25" s="48"/>
      <c r="V25" s="444" t="s">
        <v>352</v>
      </c>
      <c r="W25" s="444" t="s">
        <v>151</v>
      </c>
      <c r="X25" s="48"/>
      <c r="Y25" s="299" t="s">
        <v>332</v>
      </c>
      <c r="Z25" s="299" t="s">
        <v>333</v>
      </c>
      <c r="AA25" s="48"/>
      <c r="AB25" s="363"/>
      <c r="AC25" s="363"/>
      <c r="AD25" s="299" t="s">
        <v>238</v>
      </c>
      <c r="AE25" s="444" t="s">
        <v>251</v>
      </c>
      <c r="AF25" s="48"/>
      <c r="AG25" s="299" t="s">
        <v>200</v>
      </c>
      <c r="AH25" s="335"/>
      <c r="AI25" s="335"/>
      <c r="AJ25" s="46" t="s">
        <v>200</v>
      </c>
      <c r="AK25" s="47" t="s">
        <v>168</v>
      </c>
      <c r="AL25" s="48"/>
      <c r="AM25" s="46" t="s">
        <v>169</v>
      </c>
      <c r="AN25" s="47" t="s">
        <v>168</v>
      </c>
      <c r="AO25" s="48"/>
      <c r="AP25" s="285"/>
      <c r="AQ25" s="286"/>
      <c r="AR25" s="46" t="s">
        <v>170</v>
      </c>
      <c r="AS25" s="47" t="s">
        <v>171</v>
      </c>
      <c r="AT25" s="48"/>
      <c r="AU25" s="285"/>
      <c r="AV25" s="286"/>
      <c r="AW25" s="287"/>
      <c r="AX25" s="47" t="s">
        <v>172</v>
      </c>
      <c r="AY25" s="25"/>
    </row>
    <row r="26" spans="2:51" s="18" customFormat="1">
      <c r="B26" s="42" t="s">
        <v>344</v>
      </c>
      <c r="C26" s="437">
        <v>82</v>
      </c>
      <c r="D26" s="437"/>
      <c r="E26" s="21"/>
      <c r="F26" s="43"/>
      <c r="G26" s="43"/>
      <c r="H26" s="437">
        <v>55</v>
      </c>
      <c r="I26" s="437">
        <v>189</v>
      </c>
      <c r="J26" s="21"/>
      <c r="K26" s="43"/>
      <c r="L26" s="43"/>
      <c r="M26" s="437">
        <v>132</v>
      </c>
      <c r="N26" s="437">
        <v>260</v>
      </c>
      <c r="O26" s="21"/>
      <c r="P26" s="437">
        <v>127</v>
      </c>
      <c r="Q26" s="437">
        <v>251</v>
      </c>
      <c r="R26" s="21"/>
      <c r="S26" s="437">
        <v>132</v>
      </c>
      <c r="T26" s="437">
        <v>260</v>
      </c>
      <c r="U26" s="21"/>
      <c r="V26" s="437">
        <v>127</v>
      </c>
      <c r="W26" s="437">
        <v>251</v>
      </c>
      <c r="X26" s="21"/>
      <c r="Y26" s="58">
        <v>124</v>
      </c>
      <c r="Z26" s="417">
        <v>235</v>
      </c>
      <c r="AA26" s="21"/>
      <c r="AB26" s="43"/>
      <c r="AC26" s="43"/>
      <c r="AD26" s="58">
        <v>75</v>
      </c>
      <c r="AE26" s="438">
        <v>172</v>
      </c>
      <c r="AF26" s="21"/>
      <c r="AG26" s="58">
        <v>48</v>
      </c>
      <c r="AH26" s="326">
        <v>119</v>
      </c>
      <c r="AI26" s="326">
        <v>119</v>
      </c>
      <c r="AJ26" s="19">
        <v>44</v>
      </c>
      <c r="AK26" s="20">
        <v>113</v>
      </c>
      <c r="AL26" s="21"/>
      <c r="AM26" s="19">
        <v>34</v>
      </c>
      <c r="AN26" s="20">
        <v>100</v>
      </c>
      <c r="AO26" s="21"/>
      <c r="AP26" s="43"/>
      <c r="AQ26" s="44"/>
      <c r="AR26" s="19">
        <v>11</v>
      </c>
      <c r="AS26" s="20">
        <v>58</v>
      </c>
      <c r="AT26" s="21"/>
      <c r="AU26" s="49"/>
      <c r="AV26" s="44"/>
      <c r="AW26" s="19">
        <v>11</v>
      </c>
      <c r="AX26" s="20">
        <v>40</v>
      </c>
      <c r="AY26" s="21"/>
    </row>
    <row r="27" spans="2:51" s="18" customFormat="1" ht="25.5">
      <c r="B27" s="50" t="s">
        <v>345</v>
      </c>
      <c r="C27" s="438">
        <v>80</v>
      </c>
      <c r="D27" s="438"/>
      <c r="E27" s="21"/>
      <c r="F27" s="43"/>
      <c r="G27" s="43"/>
      <c r="H27" s="438">
        <v>54</v>
      </c>
      <c r="I27" s="438">
        <v>188</v>
      </c>
      <c r="J27" s="21"/>
      <c r="K27" s="43"/>
      <c r="L27" s="43"/>
      <c r="M27" s="438">
        <v>130</v>
      </c>
      <c r="N27" s="438">
        <v>256</v>
      </c>
      <c r="O27" s="21"/>
      <c r="P27" s="438">
        <v>122</v>
      </c>
      <c r="Q27" s="438">
        <v>244</v>
      </c>
      <c r="R27" s="21"/>
      <c r="S27" s="438">
        <v>130</v>
      </c>
      <c r="T27" s="438">
        <v>256</v>
      </c>
      <c r="U27" s="21"/>
      <c r="V27" s="438">
        <v>122</v>
      </c>
      <c r="W27" s="438">
        <v>244</v>
      </c>
      <c r="X27" s="21"/>
      <c r="Y27" s="58">
        <v>122</v>
      </c>
      <c r="Z27" s="417">
        <v>230</v>
      </c>
      <c r="AA27" s="21"/>
      <c r="AB27" s="43"/>
      <c r="AC27" s="43"/>
      <c r="AD27" s="58">
        <v>75</v>
      </c>
      <c r="AE27" s="438">
        <v>172</v>
      </c>
      <c r="AF27" s="21"/>
      <c r="AG27" s="58">
        <v>49</v>
      </c>
      <c r="AH27" s="326">
        <v>120</v>
      </c>
      <c r="AI27" s="326">
        <v>120</v>
      </c>
      <c r="AJ27" s="19">
        <v>45</v>
      </c>
      <c r="AK27" s="20">
        <v>114</v>
      </c>
      <c r="AL27" s="21"/>
      <c r="AM27" s="19">
        <v>32</v>
      </c>
      <c r="AN27" s="20">
        <v>97</v>
      </c>
      <c r="AO27" s="21"/>
      <c r="AP27" s="49"/>
      <c r="AQ27" s="51"/>
      <c r="AR27" s="19">
        <v>11</v>
      </c>
      <c r="AS27" s="20">
        <v>57</v>
      </c>
      <c r="AT27" s="21"/>
      <c r="AU27" s="43"/>
      <c r="AV27" s="44"/>
      <c r="AW27" s="19">
        <v>11</v>
      </c>
      <c r="AX27" s="20">
        <v>40</v>
      </c>
      <c r="AY27" s="21"/>
    </row>
    <row r="28" spans="2:51" s="18" customFormat="1">
      <c r="B28" s="52" t="s">
        <v>81</v>
      </c>
      <c r="C28" s="746">
        <v>1.3</v>
      </c>
      <c r="D28" s="439"/>
      <c r="E28" s="56"/>
      <c r="F28" s="53"/>
      <c r="G28" s="53"/>
      <c r="H28" s="439">
        <v>0.88</v>
      </c>
      <c r="I28" s="439">
        <v>3.05</v>
      </c>
      <c r="J28" s="56"/>
      <c r="K28" s="53"/>
      <c r="L28" s="53"/>
      <c r="M28" s="439">
        <v>2.12</v>
      </c>
      <c r="N28" s="439">
        <v>4.1399999999999997</v>
      </c>
      <c r="O28" s="56"/>
      <c r="P28" s="439">
        <v>2.0099999999999998</v>
      </c>
      <c r="Q28" s="439" t="s">
        <v>353</v>
      </c>
      <c r="R28" s="56"/>
      <c r="S28" s="439">
        <v>2.12</v>
      </c>
      <c r="T28" s="439">
        <v>4.1399999999999997</v>
      </c>
      <c r="U28" s="56"/>
      <c r="V28" s="439">
        <v>2.0099999999999998</v>
      </c>
      <c r="W28" s="439" t="s">
        <v>353</v>
      </c>
      <c r="X28" s="56"/>
      <c r="Y28" s="300" t="s">
        <v>325</v>
      </c>
      <c r="Z28" s="432" t="s">
        <v>334</v>
      </c>
      <c r="AA28" s="56"/>
      <c r="AB28" s="53"/>
      <c r="AC28" s="53"/>
      <c r="AD28" s="300" t="s">
        <v>239</v>
      </c>
      <c r="AE28" s="439" t="s">
        <v>252</v>
      </c>
      <c r="AF28" s="56"/>
      <c r="AG28" s="300" t="s">
        <v>173</v>
      </c>
      <c r="AH28" s="336"/>
      <c r="AI28" s="336"/>
      <c r="AJ28" s="288" t="s">
        <v>173</v>
      </c>
      <c r="AK28" s="289" t="s">
        <v>174</v>
      </c>
      <c r="AL28" s="56"/>
      <c r="AM28" s="288" t="s">
        <v>175</v>
      </c>
      <c r="AN28" s="289" t="s">
        <v>176</v>
      </c>
      <c r="AO28" s="56"/>
      <c r="AP28" s="53"/>
      <c r="AQ28" s="54"/>
      <c r="AR28" s="288" t="s">
        <v>177</v>
      </c>
      <c r="AS28" s="289" t="s">
        <v>178</v>
      </c>
      <c r="AT28" s="56"/>
      <c r="AU28" s="53"/>
      <c r="AV28" s="54"/>
      <c r="AW28" s="288" t="s">
        <v>179</v>
      </c>
      <c r="AX28" s="289" t="s">
        <v>180</v>
      </c>
      <c r="AY28" s="21"/>
    </row>
    <row r="29" spans="2:51" s="18" customFormat="1" ht="16.5" customHeight="1">
      <c r="B29" s="269" t="s">
        <v>82</v>
      </c>
      <c r="C29" s="21"/>
      <c r="D29" s="21"/>
      <c r="E29" s="21"/>
      <c r="F29" s="21"/>
      <c r="G29" s="21"/>
      <c r="H29" s="21"/>
      <c r="I29" s="21"/>
      <c r="J29" s="21"/>
      <c r="K29" s="21"/>
      <c r="L29" s="21"/>
      <c r="M29" s="21"/>
      <c r="N29" s="21"/>
      <c r="O29" s="21"/>
      <c r="P29" s="21"/>
      <c r="Q29" s="21"/>
      <c r="R29" s="21"/>
      <c r="S29" s="21"/>
      <c r="T29" s="21"/>
      <c r="U29" s="21"/>
      <c r="V29" s="21"/>
      <c r="W29" s="21"/>
      <c r="X29" s="21"/>
      <c r="Y29" s="21"/>
      <c r="Z29" s="421"/>
      <c r="AA29" s="21"/>
      <c r="AB29" s="21"/>
      <c r="AC29" s="21"/>
      <c r="AD29" s="21"/>
      <c r="AE29" s="21"/>
      <c r="AF29" s="21"/>
      <c r="AG29" s="301"/>
      <c r="AH29" s="301"/>
      <c r="AI29" s="301"/>
      <c r="AJ29" s="55"/>
      <c r="AK29" s="55"/>
      <c r="AL29" s="21"/>
      <c r="AO29" s="21"/>
      <c r="AP29" s="56"/>
      <c r="AQ29" s="56"/>
      <c r="AT29" s="21"/>
      <c r="AU29" s="21"/>
      <c r="AV29" s="21"/>
      <c r="AY29" s="21"/>
    </row>
    <row r="30" spans="2:51" s="18" customFormat="1">
      <c r="B30" s="31" t="s">
        <v>10</v>
      </c>
      <c r="C30" s="646"/>
      <c r="D30" s="646"/>
      <c r="E30" s="21"/>
      <c r="F30" s="646"/>
      <c r="G30" s="646"/>
      <c r="H30" s="646"/>
      <c r="I30" s="646"/>
      <c r="J30" s="21"/>
      <c r="K30" s="576"/>
      <c r="L30" s="576"/>
      <c r="M30" s="646"/>
      <c r="N30" s="646"/>
      <c r="O30" s="21"/>
      <c r="P30" s="646"/>
      <c r="Q30" s="646"/>
      <c r="R30" s="21"/>
      <c r="S30" s="437">
        <v>221</v>
      </c>
      <c r="T30" s="437">
        <v>453</v>
      </c>
      <c r="U30" s="21"/>
      <c r="V30" s="437">
        <v>206</v>
      </c>
      <c r="W30" s="437">
        <v>403</v>
      </c>
      <c r="X30" s="21"/>
      <c r="Y30" s="33">
        <v>221</v>
      </c>
      <c r="Z30" s="416">
        <v>437</v>
      </c>
      <c r="AA30" s="21"/>
      <c r="AB30" s="33">
        <v>159</v>
      </c>
      <c r="AC30" s="33">
        <v>361</v>
      </c>
      <c r="AD30" s="33">
        <v>135</v>
      </c>
      <c r="AE30" s="328">
        <v>324</v>
      </c>
      <c r="AF30" s="21"/>
      <c r="AG30" s="33">
        <v>102</v>
      </c>
      <c r="AH30" s="328">
        <v>235</v>
      </c>
      <c r="AI30" s="328">
        <v>235</v>
      </c>
      <c r="AJ30" s="30">
        <v>103</v>
      </c>
      <c r="AK30" s="31">
        <v>239</v>
      </c>
      <c r="AL30" s="21"/>
      <c r="AM30" s="30">
        <v>66</v>
      </c>
      <c r="AN30" s="31">
        <v>190</v>
      </c>
      <c r="AO30" s="21"/>
      <c r="AP30" s="30">
        <v>50</v>
      </c>
      <c r="AQ30" s="31">
        <v>153</v>
      </c>
      <c r="AR30" s="30">
        <v>51</v>
      </c>
      <c r="AS30" s="31">
        <v>155</v>
      </c>
      <c r="AT30" s="21"/>
      <c r="AU30" s="30">
        <v>37</v>
      </c>
      <c r="AV30" s="31">
        <v>125</v>
      </c>
      <c r="AW30" s="30">
        <v>37</v>
      </c>
      <c r="AX30" s="31">
        <v>126</v>
      </c>
      <c r="AY30" s="21"/>
    </row>
    <row r="31" spans="2:51" s="28" customFormat="1">
      <c r="B31" s="28" t="s">
        <v>80</v>
      </c>
      <c r="C31" s="647"/>
      <c r="D31" s="647"/>
      <c r="E31" s="25"/>
      <c r="F31" s="647"/>
      <c r="G31" s="647"/>
      <c r="H31" s="647"/>
      <c r="I31" s="647"/>
      <c r="J31" s="25"/>
      <c r="K31" s="26"/>
      <c r="L31" s="26"/>
      <c r="M31" s="647"/>
      <c r="N31" s="647"/>
      <c r="O31" s="25"/>
      <c r="P31" s="647"/>
      <c r="Q31" s="647"/>
      <c r="R31" s="25"/>
      <c r="S31" s="526">
        <v>17</v>
      </c>
      <c r="T31" s="526">
        <v>60</v>
      </c>
      <c r="U31" s="25"/>
      <c r="V31" s="526">
        <v>23</v>
      </c>
      <c r="W31" s="526">
        <v>49</v>
      </c>
      <c r="X31" s="25"/>
      <c r="Y31" s="57">
        <v>21</v>
      </c>
      <c r="Z31" s="430">
        <v>56</v>
      </c>
      <c r="AA31" s="25"/>
      <c r="AB31" s="57">
        <v>18</v>
      </c>
      <c r="AC31" s="57">
        <v>45</v>
      </c>
      <c r="AD31" s="57">
        <v>18</v>
      </c>
      <c r="AE31" s="331">
        <v>44</v>
      </c>
      <c r="AF31" s="25"/>
      <c r="AG31" s="57">
        <v>15</v>
      </c>
      <c r="AH31" s="331">
        <v>34</v>
      </c>
      <c r="AI31" s="331">
        <v>34</v>
      </c>
      <c r="AJ31" s="35">
        <v>15</v>
      </c>
      <c r="AK31" s="36">
        <v>34</v>
      </c>
      <c r="AL31" s="25"/>
      <c r="AM31" s="35">
        <v>13</v>
      </c>
      <c r="AN31" s="36">
        <v>28</v>
      </c>
      <c r="AO31" s="25"/>
      <c r="AP31" s="35">
        <v>11</v>
      </c>
      <c r="AQ31" s="36">
        <v>27</v>
      </c>
      <c r="AR31" s="35">
        <v>9</v>
      </c>
      <c r="AS31" s="36">
        <v>25</v>
      </c>
      <c r="AT31" s="25"/>
      <c r="AU31" s="57">
        <v>16</v>
      </c>
      <c r="AV31" s="36">
        <v>36</v>
      </c>
      <c r="AW31" s="35">
        <v>15</v>
      </c>
      <c r="AX31" s="36">
        <v>35</v>
      </c>
      <c r="AY31" s="25"/>
    </row>
    <row r="32" spans="2:51" s="28" customFormat="1">
      <c r="B32" s="28" t="s">
        <v>12</v>
      </c>
      <c r="C32" s="648"/>
      <c r="D32" s="648"/>
      <c r="E32" s="25"/>
      <c r="F32" s="648"/>
      <c r="G32" s="648"/>
      <c r="H32" s="648"/>
      <c r="I32" s="648"/>
      <c r="J32" s="25"/>
      <c r="K32" s="26"/>
      <c r="L32" s="26"/>
      <c r="M32" s="648"/>
      <c r="N32" s="648"/>
      <c r="O32" s="25"/>
      <c r="P32" s="648"/>
      <c r="Q32" s="648"/>
      <c r="R32" s="25"/>
      <c r="S32" s="440">
        <v>7</v>
      </c>
      <c r="T32" s="440">
        <v>13</v>
      </c>
      <c r="U32" s="25"/>
      <c r="V32" s="440">
        <v>15</v>
      </c>
      <c r="W32" s="440">
        <v>24</v>
      </c>
      <c r="X32" s="25"/>
      <c r="Y32" s="57">
        <v>8</v>
      </c>
      <c r="Z32" s="430">
        <v>16</v>
      </c>
      <c r="AA32" s="25"/>
      <c r="AB32" s="57">
        <v>5</v>
      </c>
      <c r="AC32" s="57">
        <v>9</v>
      </c>
      <c r="AD32" s="57">
        <v>5</v>
      </c>
      <c r="AE32" s="331">
        <v>9</v>
      </c>
      <c r="AF32" s="25"/>
      <c r="AG32" s="57">
        <v>4</v>
      </c>
      <c r="AH32" s="331">
        <v>7</v>
      </c>
      <c r="AI32" s="331">
        <v>7</v>
      </c>
      <c r="AJ32" s="35">
        <v>4</v>
      </c>
      <c r="AK32" s="36">
        <v>7</v>
      </c>
      <c r="AL32" s="25"/>
      <c r="AM32" s="35">
        <v>1</v>
      </c>
      <c r="AN32" s="36">
        <v>5</v>
      </c>
      <c r="AO32" s="25"/>
      <c r="AP32" s="35">
        <v>2</v>
      </c>
      <c r="AQ32" s="36">
        <v>4</v>
      </c>
      <c r="AR32" s="35">
        <v>2</v>
      </c>
      <c r="AS32" s="36">
        <v>4</v>
      </c>
      <c r="AT32" s="25"/>
      <c r="AU32" s="35">
        <v>2</v>
      </c>
      <c r="AV32" s="36">
        <v>5</v>
      </c>
      <c r="AW32" s="35">
        <v>2</v>
      </c>
      <c r="AX32" s="36">
        <v>5</v>
      </c>
      <c r="AY32" s="25"/>
    </row>
    <row r="33" spans="2:51" s="18" customFormat="1">
      <c r="B33" s="18" t="s">
        <v>2</v>
      </c>
      <c r="C33" s="639"/>
      <c r="D33" s="639"/>
      <c r="E33" s="21"/>
      <c r="F33" s="639"/>
      <c r="G33" s="639"/>
      <c r="H33" s="639"/>
      <c r="I33" s="639"/>
      <c r="J33" s="21"/>
      <c r="K33" s="43"/>
      <c r="L33" s="43"/>
      <c r="M33" s="639"/>
      <c r="N33" s="639"/>
      <c r="O33" s="21"/>
      <c r="P33" s="639"/>
      <c r="Q33" s="639"/>
      <c r="R33" s="21"/>
      <c r="S33" s="438">
        <v>244</v>
      </c>
      <c r="T33" s="438">
        <v>526</v>
      </c>
      <c r="U33" s="21"/>
      <c r="V33" s="438">
        <v>244</v>
      </c>
      <c r="W33" s="438">
        <v>476</v>
      </c>
      <c r="X33" s="21"/>
      <c r="Y33" s="58">
        <v>249</v>
      </c>
      <c r="Z33" s="417">
        <v>508</v>
      </c>
      <c r="AA33" s="21"/>
      <c r="AB33" s="58">
        <v>182</v>
      </c>
      <c r="AC33" s="58">
        <v>415</v>
      </c>
      <c r="AD33" s="58">
        <v>158</v>
      </c>
      <c r="AE33" s="326">
        <v>377</v>
      </c>
      <c r="AF33" s="21"/>
      <c r="AG33" s="58">
        <v>121</v>
      </c>
      <c r="AH33" s="326">
        <v>276</v>
      </c>
      <c r="AI33" s="326">
        <v>276</v>
      </c>
      <c r="AJ33" s="19">
        <v>122</v>
      </c>
      <c r="AK33" s="20">
        <v>279</v>
      </c>
      <c r="AL33" s="21"/>
      <c r="AM33" s="19">
        <v>80</v>
      </c>
      <c r="AN33" s="20">
        <v>223</v>
      </c>
      <c r="AO33" s="21"/>
      <c r="AP33" s="19">
        <v>63</v>
      </c>
      <c r="AQ33" s="20">
        <v>184</v>
      </c>
      <c r="AR33" s="19">
        <v>63</v>
      </c>
      <c r="AS33" s="20">
        <v>184</v>
      </c>
      <c r="AT33" s="21"/>
      <c r="AU33" s="19">
        <v>55</v>
      </c>
      <c r="AV33" s="20">
        <v>167</v>
      </c>
      <c r="AW33" s="19">
        <v>54</v>
      </c>
      <c r="AX33" s="20">
        <v>166</v>
      </c>
      <c r="AY33" s="21"/>
    </row>
    <row r="34" spans="2:51" s="28" customFormat="1">
      <c r="B34" s="59" t="s">
        <v>3</v>
      </c>
      <c r="C34" s="640"/>
      <c r="D34" s="640"/>
      <c r="E34" s="280"/>
      <c r="F34" s="640"/>
      <c r="G34" s="640"/>
      <c r="H34" s="640"/>
      <c r="I34" s="640"/>
      <c r="J34" s="280"/>
      <c r="K34" s="642"/>
      <c r="L34" s="642"/>
      <c r="M34" s="640"/>
      <c r="N34" s="640"/>
      <c r="O34" s="280"/>
      <c r="P34" s="640"/>
      <c r="Q34" s="640"/>
      <c r="R34" s="280"/>
      <c r="S34" s="441">
        <v>0.2</v>
      </c>
      <c r="T34" s="441">
        <v>0.21</v>
      </c>
      <c r="U34" s="280"/>
      <c r="V34" s="441" t="s">
        <v>343</v>
      </c>
      <c r="W34" s="441" t="s">
        <v>357</v>
      </c>
      <c r="X34" s="280"/>
      <c r="Y34" s="282" t="s">
        <v>320</v>
      </c>
      <c r="Z34" s="418" t="s">
        <v>358</v>
      </c>
      <c r="AA34" s="280"/>
      <c r="AB34" s="282" t="s">
        <v>182</v>
      </c>
      <c r="AC34" s="282" t="s">
        <v>285</v>
      </c>
      <c r="AD34" s="282" t="s">
        <v>235</v>
      </c>
      <c r="AE34" s="330" t="s">
        <v>277</v>
      </c>
      <c r="AF34" s="280"/>
      <c r="AG34" s="282" t="s">
        <v>181</v>
      </c>
      <c r="AH34" s="333" t="s">
        <v>182</v>
      </c>
      <c r="AI34" s="333" t="s">
        <v>182</v>
      </c>
      <c r="AJ34" s="283" t="s">
        <v>226</v>
      </c>
      <c r="AK34" s="47" t="s">
        <v>183</v>
      </c>
      <c r="AL34" s="280"/>
      <c r="AM34" s="283" t="s">
        <v>227</v>
      </c>
      <c r="AN34" s="284" t="s">
        <v>228</v>
      </c>
      <c r="AO34" s="280"/>
      <c r="AP34" s="46" t="s">
        <v>229</v>
      </c>
      <c r="AQ34" s="284" t="s">
        <v>230</v>
      </c>
      <c r="AR34" s="46" t="s">
        <v>184</v>
      </c>
      <c r="AS34" s="47" t="s">
        <v>185</v>
      </c>
      <c r="AT34" s="280"/>
      <c r="AU34" s="46" t="s">
        <v>186</v>
      </c>
      <c r="AV34" s="290">
        <v>0.18</v>
      </c>
      <c r="AW34" s="46" t="s">
        <v>187</v>
      </c>
      <c r="AX34" s="47" t="s">
        <v>185</v>
      </c>
      <c r="AY34" s="25"/>
    </row>
    <row r="35" spans="2:51" ht="12.75" customHeight="1"/>
    <row r="36" spans="2:51" ht="12.75" customHeight="1">
      <c r="B36" s="5" t="s">
        <v>404</v>
      </c>
    </row>
    <row r="37" spans="2:51" ht="12.75" customHeight="1">
      <c r="B37" s="781" t="s">
        <v>387</v>
      </c>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row>
    <row r="38" spans="2:51" ht="12.75" customHeight="1">
      <c r="B38" s="78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row>
    <row r="39" spans="2:51" ht="12.75" customHeight="1">
      <c r="B39" s="5" t="s">
        <v>372</v>
      </c>
    </row>
    <row r="40" spans="2:51" ht="12.75" customHeight="1">
      <c r="B40" s="5" t="s">
        <v>290</v>
      </c>
      <c r="C40" s="5"/>
      <c r="D40" s="5"/>
      <c r="E40" s="412"/>
      <c r="F40" s="5"/>
      <c r="G40" s="5"/>
      <c r="H40" s="5"/>
      <c r="I40" s="5"/>
      <c r="J40" s="412"/>
      <c r="K40" s="5"/>
      <c r="M40" s="5"/>
      <c r="N40" s="5"/>
      <c r="O40" s="412"/>
      <c r="P40" s="5"/>
      <c r="Q40" s="5"/>
      <c r="R40" s="412"/>
      <c r="S40" s="5"/>
      <c r="T40" s="5"/>
      <c r="U40" s="412"/>
      <c r="V40" s="5"/>
      <c r="W40" s="5"/>
      <c r="X40" s="412"/>
      <c r="Y40" s="5"/>
      <c r="Z40" s="5"/>
      <c r="AA40" s="412"/>
      <c r="AB40" s="5"/>
    </row>
    <row r="41" spans="2:51">
      <c r="B41" s="5" t="s">
        <v>280</v>
      </c>
      <c r="C41" s="5"/>
      <c r="D41" s="5"/>
      <c r="E41" s="412"/>
      <c r="F41" s="5"/>
      <c r="G41" s="5"/>
      <c r="H41" s="5"/>
      <c r="I41" s="5"/>
      <c r="J41" s="412"/>
      <c r="K41" s="5"/>
      <c r="L41" s="5"/>
      <c r="M41" s="5"/>
      <c r="N41" s="5"/>
      <c r="O41" s="412"/>
      <c r="P41" s="5"/>
      <c r="Q41" s="5"/>
      <c r="R41" s="412"/>
      <c r="S41" s="5"/>
      <c r="T41" s="5"/>
      <c r="U41" s="412"/>
      <c r="V41" s="5"/>
      <c r="W41" s="5"/>
      <c r="X41" s="412"/>
      <c r="Y41" s="5"/>
      <c r="Z41" s="5"/>
      <c r="AA41" s="412"/>
      <c r="AB41" s="5"/>
      <c r="AC41" s="5"/>
    </row>
    <row r="42" spans="2:51">
      <c r="B42" s="5" t="s">
        <v>134</v>
      </c>
      <c r="C42" s="5"/>
      <c r="D42" s="5"/>
      <c r="E42" s="412"/>
      <c r="F42" s="5"/>
      <c r="G42" s="5"/>
      <c r="H42" s="5"/>
      <c r="I42" s="5"/>
      <c r="J42" s="412"/>
      <c r="K42" s="5"/>
      <c r="L42" s="5"/>
      <c r="M42" s="5"/>
      <c r="N42" s="5"/>
      <c r="O42" s="412"/>
      <c r="P42" s="5"/>
      <c r="Q42" s="5"/>
      <c r="R42" s="412"/>
      <c r="S42" s="5"/>
      <c r="T42" s="5"/>
      <c r="U42" s="412"/>
      <c r="V42" s="5"/>
      <c r="W42" s="5"/>
      <c r="X42" s="412"/>
      <c r="Y42" s="5"/>
      <c r="Z42" s="5"/>
      <c r="AA42" s="412"/>
      <c r="AB42" s="5"/>
      <c r="AC42" s="5"/>
    </row>
    <row r="43" spans="2:51" ht="12.75" customHeight="1">
      <c r="B43" s="5" t="s">
        <v>133</v>
      </c>
      <c r="C43" s="5"/>
      <c r="D43" s="5"/>
      <c r="E43" s="412"/>
      <c r="F43" s="5"/>
      <c r="G43" s="5"/>
      <c r="H43" s="5"/>
      <c r="I43" s="5"/>
      <c r="J43" s="412"/>
      <c r="K43" s="5"/>
      <c r="L43" s="378"/>
      <c r="M43" s="5"/>
      <c r="N43" s="5"/>
      <c r="O43" s="412"/>
      <c r="P43" s="5"/>
      <c r="Q43" s="5"/>
      <c r="R43" s="412"/>
      <c r="S43" s="5"/>
      <c r="T43" s="5"/>
      <c r="U43" s="412"/>
      <c r="V43" s="5"/>
      <c r="W43" s="5"/>
      <c r="X43" s="412"/>
      <c r="Y43" s="5"/>
      <c r="Z43" s="5"/>
      <c r="AA43" s="412"/>
      <c r="AB43" s="5"/>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row>
    <row r="44" spans="2:51">
      <c r="B44" s="378"/>
      <c r="C44" s="378"/>
      <c r="D44" s="378"/>
      <c r="E44" s="413"/>
      <c r="F44" s="378"/>
      <c r="G44" s="378"/>
      <c r="H44" s="378"/>
      <c r="I44" s="378"/>
      <c r="J44" s="413"/>
      <c r="K44" s="378"/>
      <c r="L44" s="378"/>
      <c r="M44" s="378"/>
      <c r="N44" s="378"/>
      <c r="O44" s="413"/>
      <c r="P44" s="378"/>
      <c r="Q44" s="378"/>
      <c r="R44" s="413"/>
      <c r="S44" s="378"/>
      <c r="T44" s="378"/>
      <c r="U44" s="413"/>
      <c r="V44" s="378"/>
      <c r="W44" s="378"/>
      <c r="X44" s="413"/>
      <c r="Y44" s="378"/>
      <c r="Z44" s="378"/>
      <c r="AA44" s="413"/>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row>
    <row r="45" spans="2:51">
      <c r="B45" s="436"/>
      <c r="C45" s="583"/>
      <c r="D45" s="583"/>
      <c r="E45" s="414"/>
      <c r="F45" s="583"/>
      <c r="G45" s="583"/>
      <c r="H45" s="583"/>
      <c r="I45" s="583"/>
      <c r="J45" s="414"/>
      <c r="K45" s="571"/>
      <c r="L45" s="571"/>
      <c r="M45" s="583"/>
      <c r="N45" s="583"/>
      <c r="O45" s="414"/>
      <c r="P45" s="583"/>
      <c r="Q45" s="583"/>
      <c r="R45" s="414"/>
      <c r="S45" s="535"/>
      <c r="T45" s="535"/>
      <c r="U45" s="414"/>
      <c r="V45" s="535"/>
      <c r="W45" s="535"/>
      <c r="X45" s="414"/>
      <c r="Y45" s="535"/>
      <c r="Z45" s="436"/>
      <c r="AA45" s="414"/>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row>
    <row r="46" spans="2:51" ht="15" customHeight="1">
      <c r="B46" s="764" t="s">
        <v>125</v>
      </c>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263"/>
      <c r="AS46" s="263"/>
      <c r="AT46" s="435"/>
      <c r="AU46" s="435"/>
      <c r="AV46" s="435"/>
      <c r="AW46" s="435"/>
      <c r="AX46" s="435"/>
      <c r="AY46" s="435"/>
    </row>
    <row r="47" spans="2:51">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263"/>
      <c r="AS47" s="263"/>
      <c r="AT47" s="435"/>
      <c r="AU47" s="435"/>
      <c r="AV47" s="435"/>
      <c r="AW47" s="435"/>
      <c r="AX47" s="435"/>
      <c r="AY47" s="435"/>
    </row>
    <row r="48" spans="2:51">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435"/>
      <c r="AU48" s="435"/>
      <c r="AV48" s="435"/>
      <c r="AW48" s="435"/>
      <c r="AX48" s="435"/>
      <c r="AY48" s="435"/>
    </row>
  </sheetData>
  <mergeCells count="34">
    <mergeCell ref="B46:AQ47"/>
    <mergeCell ref="AP6:AQ6"/>
    <mergeCell ref="AP5:AS5"/>
    <mergeCell ref="AB6:AC6"/>
    <mergeCell ref="AD6:AE6"/>
    <mergeCell ref="P5:Q5"/>
    <mergeCell ref="P6:Q6"/>
    <mergeCell ref="V6:W6"/>
    <mergeCell ref="V5:W5"/>
    <mergeCell ref="S6:T6"/>
    <mergeCell ref="AG6:AI6"/>
    <mergeCell ref="AG5:AK5"/>
    <mergeCell ref="AB5:AE5"/>
    <mergeCell ref="Y5:Z5"/>
    <mergeCell ref="AR6:AS6"/>
    <mergeCell ref="AJ6:AK6"/>
    <mergeCell ref="S1:AX1"/>
    <mergeCell ref="B37:AR38"/>
    <mergeCell ref="M6:N6"/>
    <mergeCell ref="K5:N5"/>
    <mergeCell ref="S5:T5"/>
    <mergeCell ref="K6:L6"/>
    <mergeCell ref="AW6:AX6"/>
    <mergeCell ref="AU6:AV6"/>
    <mergeCell ref="AU5:AX5"/>
    <mergeCell ref="Y6:Z6"/>
    <mergeCell ref="AM5:AN5"/>
    <mergeCell ref="AM6:AN6"/>
    <mergeCell ref="H6:I6"/>
    <mergeCell ref="C5:D5"/>
    <mergeCell ref="C6:D6"/>
    <mergeCell ref="F6:G6"/>
    <mergeCell ref="F5:I5"/>
    <mergeCell ref="F1:Q1"/>
  </mergeCells>
  <pageMargins left="0.70866141732283472" right="0.70866141732283472" top="0.74803149606299213" bottom="0.74803149606299213" header="0.31496062992125984" footer="0.31496062992125984"/>
  <pageSetup paperSize="9" scale="76" orientation="landscape" r:id="rId1"/>
  <headerFooter>
    <oddFooter>&amp;C&amp;"Candara,Normal"Ingenico - Investors Datapack - &amp;A&amp;R&amp;G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8"/>
  <sheetViews>
    <sheetView showGridLines="0" zoomScaleNormal="100" zoomScaleSheetLayoutView="90" workbookViewId="0">
      <selection activeCell="B3" sqref="B3:AF3"/>
    </sheetView>
  </sheetViews>
  <sheetFormatPr baseColWidth="10" defaultColWidth="9.140625" defaultRowHeight="12.75" outlineLevelCol="1"/>
  <cols>
    <col min="1" max="1" width="3.28515625" style="188" customWidth="1"/>
    <col min="2" max="2" width="4.85546875" style="188" customWidth="1"/>
    <col min="3" max="3" width="42.140625" style="216" customWidth="1"/>
    <col min="4" max="4" width="9.140625" style="216" customWidth="1"/>
    <col min="5" max="5" width="9.140625" style="216" hidden="1" customWidth="1" outlineLevel="1"/>
    <col min="6" max="6" width="1.5703125" style="216" customWidth="1" collapsed="1"/>
    <col min="7" max="8" width="9.140625" style="216" customWidth="1"/>
    <col min="9" max="9" width="1.5703125" style="216" customWidth="1"/>
    <col min="10" max="11" width="9.140625" style="216" customWidth="1"/>
    <col min="12" max="12" width="1.5703125" style="216" customWidth="1"/>
    <col min="13" max="13" width="9.140625" style="216" customWidth="1"/>
    <col min="14" max="14" width="9.140625" style="216" bestFit="1" customWidth="1"/>
    <col min="15" max="15" width="1.5703125" style="216" customWidth="1"/>
    <col min="16" max="16" width="9.140625" style="216" customWidth="1"/>
    <col min="17" max="17" width="8.85546875" style="216" customWidth="1"/>
    <col min="18" max="18" width="1.5703125" style="216" customWidth="1"/>
    <col min="19" max="19" width="8.28515625" style="188" bestFit="1" customWidth="1"/>
    <col min="20" max="20" width="9.140625" style="188" customWidth="1"/>
    <col min="21" max="21" width="1.42578125" style="188" customWidth="1"/>
    <col min="22" max="23" width="9.140625" style="188"/>
    <col min="24" max="24" width="1.42578125" style="188" customWidth="1"/>
    <col min="25" max="26" width="9.140625" style="188"/>
    <col min="27" max="27" width="1.42578125" style="188" customWidth="1"/>
    <col min="28" max="29" width="9.140625" style="188"/>
    <col min="30" max="30" width="1.42578125" style="188" customWidth="1"/>
    <col min="31" max="16384" width="9.140625" style="188"/>
  </cols>
  <sheetData>
    <row r="1" spans="2:32" ht="51.75" customHeight="1"/>
    <row r="3" spans="2:32">
      <c r="B3" s="799" t="s">
        <v>131</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row>
    <row r="4" spans="2:32">
      <c r="B4" s="14"/>
      <c r="C4" s="14"/>
      <c r="D4" s="14"/>
      <c r="E4" s="14"/>
      <c r="F4" s="537"/>
      <c r="G4" s="14"/>
      <c r="H4" s="14"/>
      <c r="I4" s="537"/>
      <c r="J4" s="14"/>
      <c r="K4" s="14"/>
      <c r="L4" s="537"/>
      <c r="M4" s="14"/>
      <c r="N4" s="14"/>
      <c r="O4" s="14"/>
      <c r="P4" s="14"/>
      <c r="Q4" s="14"/>
      <c r="R4" s="14"/>
      <c r="S4" s="14"/>
      <c r="T4" s="14"/>
      <c r="U4" s="14"/>
      <c r="V4" s="14"/>
      <c r="W4" s="14"/>
      <c r="X4" s="14"/>
      <c r="Y4" s="14"/>
      <c r="Z4" s="14"/>
      <c r="AA4" s="14"/>
      <c r="AB4" s="14"/>
      <c r="AC4" s="14"/>
      <c r="AD4" s="14"/>
      <c r="AE4" s="14"/>
      <c r="AF4" s="14"/>
    </row>
    <row r="5" spans="2:32" s="189" customFormat="1">
      <c r="C5" s="190"/>
      <c r="D5" s="801">
        <v>2019</v>
      </c>
      <c r="E5" s="802"/>
      <c r="F5" s="725"/>
      <c r="G5" s="801">
        <v>2018</v>
      </c>
      <c r="H5" s="802"/>
      <c r="I5" s="725"/>
      <c r="J5" s="801">
        <v>2017</v>
      </c>
      <c r="K5" s="802"/>
      <c r="L5" s="538"/>
      <c r="M5" s="801">
        <v>2016</v>
      </c>
      <c r="N5" s="802"/>
      <c r="O5" s="191"/>
      <c r="P5" s="801">
        <v>2015</v>
      </c>
      <c r="Q5" s="802"/>
      <c r="R5" s="191"/>
      <c r="S5" s="801">
        <v>2014</v>
      </c>
      <c r="T5" s="802"/>
      <c r="U5" s="191"/>
      <c r="V5" s="801">
        <v>2013</v>
      </c>
      <c r="W5" s="802"/>
      <c r="X5" s="191"/>
      <c r="Y5" s="801">
        <v>2012</v>
      </c>
      <c r="Z5" s="802"/>
      <c r="AA5" s="191"/>
      <c r="AB5" s="801">
        <v>2011</v>
      </c>
      <c r="AC5" s="802"/>
      <c r="AD5" s="191"/>
      <c r="AE5" s="801">
        <v>2010</v>
      </c>
      <c r="AF5" s="802"/>
    </row>
    <row r="6" spans="2:32" s="189" customFormat="1">
      <c r="C6" s="190"/>
      <c r="D6" s="565" t="s">
        <v>4</v>
      </c>
      <c r="E6" s="193" t="s">
        <v>5</v>
      </c>
      <c r="F6" s="726"/>
      <c r="G6" s="565" t="s">
        <v>4</v>
      </c>
      <c r="H6" s="193" t="s">
        <v>5</v>
      </c>
      <c r="I6" s="726"/>
      <c r="J6" s="565" t="s">
        <v>4</v>
      </c>
      <c r="K6" s="193" t="s">
        <v>5</v>
      </c>
      <c r="L6" s="539"/>
      <c r="M6" s="192" t="s">
        <v>4</v>
      </c>
      <c r="N6" s="193" t="s">
        <v>5</v>
      </c>
      <c r="O6" s="194"/>
      <c r="P6" s="192" t="s">
        <v>4</v>
      </c>
      <c r="Q6" s="193" t="s">
        <v>5</v>
      </c>
      <c r="R6" s="194"/>
      <c r="S6" s="192" t="s">
        <v>4</v>
      </c>
      <c r="T6" s="193" t="s">
        <v>5</v>
      </c>
      <c r="U6" s="194"/>
      <c r="V6" s="192" t="s">
        <v>4</v>
      </c>
      <c r="W6" s="193" t="s">
        <v>5</v>
      </c>
      <c r="X6" s="194"/>
      <c r="Y6" s="192" t="s">
        <v>4</v>
      </c>
      <c r="Z6" s="193" t="s">
        <v>5</v>
      </c>
      <c r="AA6" s="194"/>
      <c r="AB6" s="192" t="s">
        <v>4</v>
      </c>
      <c r="AC6" s="193" t="s">
        <v>5</v>
      </c>
      <c r="AD6" s="194"/>
      <c r="AE6" s="192" t="s">
        <v>4</v>
      </c>
      <c r="AF6" s="193" t="s">
        <v>5</v>
      </c>
    </row>
    <row r="7" spans="2:32" ht="15" customHeight="1">
      <c r="B7" s="800" t="s">
        <v>43</v>
      </c>
      <c r="C7" s="195" t="s">
        <v>44</v>
      </c>
      <c r="D7" s="520">
        <v>2802</v>
      </c>
      <c r="E7" s="345"/>
      <c r="F7" s="727"/>
      <c r="G7" s="520">
        <v>2367</v>
      </c>
      <c r="H7" s="345">
        <v>2490</v>
      </c>
      <c r="I7" s="727"/>
      <c r="J7" s="520">
        <v>1438.499</v>
      </c>
      <c r="K7" s="345">
        <v>2479</v>
      </c>
      <c r="L7" s="540"/>
      <c r="M7" s="520">
        <v>1357.7929999999999</v>
      </c>
      <c r="N7" s="345">
        <v>1409.2909999999999</v>
      </c>
      <c r="O7" s="188"/>
      <c r="P7" s="520">
        <v>1350</v>
      </c>
      <c r="Q7" s="345">
        <v>1351</v>
      </c>
      <c r="R7" s="188"/>
      <c r="S7" s="198">
        <v>851</v>
      </c>
      <c r="T7" s="345">
        <v>1343</v>
      </c>
      <c r="V7" s="196">
        <v>868.11</v>
      </c>
      <c r="W7" s="197">
        <v>849</v>
      </c>
      <c r="Y7" s="198">
        <v>568</v>
      </c>
      <c r="Z7" s="199">
        <v>551.17600000000004</v>
      </c>
      <c r="AB7" s="198">
        <v>459</v>
      </c>
      <c r="AC7" s="199">
        <v>529.02200000000005</v>
      </c>
      <c r="AE7" s="198">
        <v>433</v>
      </c>
      <c r="AF7" s="199">
        <v>466.26</v>
      </c>
    </row>
    <row r="8" spans="2:32">
      <c r="B8" s="800"/>
      <c r="C8" s="200" t="s">
        <v>45</v>
      </c>
      <c r="D8" s="567">
        <v>1123</v>
      </c>
      <c r="E8" s="346"/>
      <c r="F8" s="518"/>
      <c r="G8" s="567">
        <v>983</v>
      </c>
      <c r="H8" s="346">
        <v>965</v>
      </c>
      <c r="I8" s="518"/>
      <c r="J8" s="567">
        <v>504.387</v>
      </c>
      <c r="K8" s="346">
        <v>958</v>
      </c>
      <c r="L8" s="519"/>
      <c r="M8" s="567">
        <v>498.56099999999998</v>
      </c>
      <c r="N8" s="346">
        <v>488.15100000000001</v>
      </c>
      <c r="O8" s="188"/>
      <c r="P8" s="203">
        <v>529</v>
      </c>
      <c r="Q8" s="346">
        <v>509</v>
      </c>
      <c r="R8" s="188"/>
      <c r="S8" s="203">
        <v>171</v>
      </c>
      <c r="T8" s="346">
        <v>545</v>
      </c>
      <c r="V8" s="201">
        <v>193.30799999999999</v>
      </c>
      <c r="W8" s="202">
        <v>180</v>
      </c>
      <c r="Y8" s="203">
        <v>144</v>
      </c>
      <c r="Z8" s="204">
        <v>148.429</v>
      </c>
      <c r="AB8" s="203">
        <v>144</v>
      </c>
      <c r="AC8" s="204">
        <v>151.952</v>
      </c>
      <c r="AE8" s="203">
        <v>156</v>
      </c>
      <c r="AF8" s="204">
        <v>156.81</v>
      </c>
    </row>
    <row r="9" spans="2:32">
      <c r="B9" s="800"/>
      <c r="C9" s="200" t="s">
        <v>46</v>
      </c>
      <c r="D9" s="567">
        <v>202</v>
      </c>
      <c r="E9" s="346"/>
      <c r="F9" s="518"/>
      <c r="G9" s="567">
        <v>88</v>
      </c>
      <c r="H9" s="346">
        <v>90</v>
      </c>
      <c r="I9" s="518"/>
      <c r="J9" s="567">
        <v>72.771000000000001</v>
      </c>
      <c r="K9" s="346">
        <v>88</v>
      </c>
      <c r="L9" s="519"/>
      <c r="M9" s="567">
        <v>54.314</v>
      </c>
      <c r="N9" s="346">
        <v>74.893000000000001</v>
      </c>
      <c r="O9" s="188"/>
      <c r="P9" s="203">
        <v>51</v>
      </c>
      <c r="Q9" s="346">
        <v>56</v>
      </c>
      <c r="R9" s="188"/>
      <c r="S9" s="203">
        <v>38</v>
      </c>
      <c r="T9" s="346">
        <v>52</v>
      </c>
      <c r="V9" s="201">
        <v>40.436</v>
      </c>
      <c r="W9" s="202">
        <v>39</v>
      </c>
      <c r="Y9" s="203">
        <v>36</v>
      </c>
      <c r="Z9" s="204">
        <v>37.6</v>
      </c>
      <c r="AB9" s="203">
        <v>28</v>
      </c>
      <c r="AC9" s="204">
        <v>34.223999999999997</v>
      </c>
      <c r="AE9" s="203">
        <v>33</v>
      </c>
      <c r="AF9" s="204">
        <v>31.274999999999999</v>
      </c>
    </row>
    <row r="10" spans="2:32">
      <c r="B10" s="800"/>
      <c r="C10" s="200" t="s">
        <v>47</v>
      </c>
      <c r="D10" s="567">
        <v>1</v>
      </c>
      <c r="E10" s="346"/>
      <c r="F10" s="518"/>
      <c r="G10" s="567">
        <v>8</v>
      </c>
      <c r="H10" s="346">
        <v>8</v>
      </c>
      <c r="I10" s="518"/>
      <c r="J10" s="567">
        <v>8.9359999999999999</v>
      </c>
      <c r="K10" s="346">
        <v>8</v>
      </c>
      <c r="L10" s="518"/>
      <c r="M10" s="567">
        <v>8.734</v>
      </c>
      <c r="N10" s="346">
        <v>8.6359999999999992</v>
      </c>
      <c r="O10" s="188"/>
      <c r="P10" s="203">
        <v>15</v>
      </c>
      <c r="Q10" s="346">
        <v>12</v>
      </c>
      <c r="R10" s="188"/>
      <c r="S10" s="203">
        <v>15</v>
      </c>
      <c r="T10" s="346">
        <v>14</v>
      </c>
      <c r="V10" s="201">
        <v>8.9260000000000002</v>
      </c>
      <c r="W10" s="202">
        <v>14</v>
      </c>
      <c r="Y10" s="203"/>
      <c r="Z10" s="204">
        <v>9</v>
      </c>
      <c r="AB10" s="203">
        <v>19</v>
      </c>
      <c r="AC10" s="204">
        <v>18.265000000000001</v>
      </c>
      <c r="AE10" s="203">
        <v>7</v>
      </c>
      <c r="AF10" s="204">
        <v>21.116</v>
      </c>
    </row>
    <row r="11" spans="2:32">
      <c r="B11" s="800"/>
      <c r="C11" s="200" t="s">
        <v>48</v>
      </c>
      <c r="D11" s="567">
        <v>70</v>
      </c>
      <c r="E11" s="346"/>
      <c r="F11" s="518"/>
      <c r="G11" s="567">
        <v>21</v>
      </c>
      <c r="H11" s="346">
        <v>23</v>
      </c>
      <c r="I11" s="518"/>
      <c r="J11" s="567">
        <v>22.709</v>
      </c>
      <c r="K11" s="346">
        <v>20</v>
      </c>
      <c r="L11" s="518"/>
      <c r="M11" s="567">
        <v>12.098000000000001</v>
      </c>
      <c r="N11" s="346">
        <v>16.632999999999999</v>
      </c>
      <c r="O11" s="188"/>
      <c r="P11" s="203">
        <v>11</v>
      </c>
      <c r="Q11" s="346">
        <v>11</v>
      </c>
      <c r="R11" s="188"/>
      <c r="S11" s="203">
        <v>9</v>
      </c>
      <c r="T11" s="346">
        <v>7</v>
      </c>
      <c r="V11" s="201">
        <v>4.2690000000000001</v>
      </c>
      <c r="W11" s="202">
        <v>9</v>
      </c>
      <c r="Y11" s="203">
        <v>6</v>
      </c>
      <c r="Z11" s="204">
        <v>4.2699999999999996</v>
      </c>
      <c r="AB11" s="203">
        <v>4</v>
      </c>
      <c r="AC11" s="204">
        <v>4.6669999999999998</v>
      </c>
      <c r="AE11" s="203">
        <v>6</v>
      </c>
      <c r="AF11" s="204">
        <v>4.5609999999999999</v>
      </c>
    </row>
    <row r="12" spans="2:32">
      <c r="B12" s="800"/>
      <c r="C12" s="200" t="s">
        <v>49</v>
      </c>
      <c r="D12" s="567">
        <v>51</v>
      </c>
      <c r="E12" s="346"/>
      <c r="F12" s="518"/>
      <c r="G12" s="567">
        <v>61</v>
      </c>
      <c r="H12" s="346">
        <v>53</v>
      </c>
      <c r="I12" s="518"/>
      <c r="J12" s="567">
        <v>55.639000000000003</v>
      </c>
      <c r="K12" s="346">
        <v>61</v>
      </c>
      <c r="L12" s="519"/>
      <c r="M12" s="567">
        <v>52.972000000000001</v>
      </c>
      <c r="N12" s="346">
        <v>58.109000000000002</v>
      </c>
      <c r="O12" s="188"/>
      <c r="P12" s="203">
        <v>41</v>
      </c>
      <c r="Q12" s="346">
        <v>49</v>
      </c>
      <c r="R12" s="188"/>
      <c r="S12" s="203">
        <v>35</v>
      </c>
      <c r="T12" s="346">
        <v>41</v>
      </c>
      <c r="V12" s="201">
        <v>28.036999999999999</v>
      </c>
      <c r="W12" s="202">
        <v>34</v>
      </c>
      <c r="Y12" s="203">
        <v>22</v>
      </c>
      <c r="Z12" s="204">
        <v>26.765999999999998</v>
      </c>
      <c r="AB12" s="203">
        <v>22</v>
      </c>
      <c r="AC12" s="204">
        <v>23.501999999999999</v>
      </c>
      <c r="AE12" s="203">
        <v>23</v>
      </c>
      <c r="AF12" s="204">
        <v>22.882999999999999</v>
      </c>
    </row>
    <row r="13" spans="2:32">
      <c r="B13" s="800"/>
      <c r="C13" s="200" t="s">
        <v>50</v>
      </c>
      <c r="D13" s="568">
        <v>55</v>
      </c>
      <c r="E13" s="347"/>
      <c r="F13" s="518"/>
      <c r="G13" s="568">
        <v>36</v>
      </c>
      <c r="H13" s="347">
        <v>37</v>
      </c>
      <c r="I13" s="518"/>
      <c r="J13" s="568">
        <v>28.273</v>
      </c>
      <c r="K13" s="347">
        <v>39</v>
      </c>
      <c r="L13" s="519"/>
      <c r="M13" s="568">
        <v>31.847999999999999</v>
      </c>
      <c r="N13" s="347">
        <v>27.491</v>
      </c>
      <c r="O13" s="188"/>
      <c r="P13" s="207">
        <v>30</v>
      </c>
      <c r="Q13" s="347">
        <v>31</v>
      </c>
      <c r="R13" s="188"/>
      <c r="S13" s="207">
        <v>28</v>
      </c>
      <c r="T13" s="347">
        <v>28</v>
      </c>
      <c r="V13" s="205">
        <v>20.940999999999999</v>
      </c>
      <c r="W13" s="206">
        <v>25</v>
      </c>
      <c r="Y13" s="207">
        <v>22</v>
      </c>
      <c r="Z13" s="208">
        <v>21.157</v>
      </c>
      <c r="AB13" s="207">
        <v>19</v>
      </c>
      <c r="AC13" s="208">
        <v>20.353000000000002</v>
      </c>
      <c r="AE13" s="207">
        <v>19</v>
      </c>
      <c r="AF13" s="208">
        <v>20.46</v>
      </c>
    </row>
    <row r="14" spans="2:32" s="212" customFormat="1">
      <c r="B14" s="800"/>
      <c r="C14" s="209" t="s">
        <v>51</v>
      </c>
      <c r="D14" s="309">
        <v>4305</v>
      </c>
      <c r="E14" s="348"/>
      <c r="F14" s="728"/>
      <c r="G14" s="309">
        <v>3564</v>
      </c>
      <c r="H14" s="348">
        <v>3666</v>
      </c>
      <c r="I14" s="728"/>
      <c r="J14" s="309">
        <v>2131.2139999999999</v>
      </c>
      <c r="K14" s="348">
        <v>3652</v>
      </c>
      <c r="L14" s="227"/>
      <c r="M14" s="309">
        <v>2016.32</v>
      </c>
      <c r="N14" s="348">
        <v>2083.2939999999999</v>
      </c>
      <c r="P14" s="309">
        <v>2027</v>
      </c>
      <c r="Q14" s="348">
        <v>2019</v>
      </c>
      <c r="S14" s="309">
        <v>1147</v>
      </c>
      <c r="T14" s="348">
        <v>2028</v>
      </c>
      <c r="V14" s="210">
        <v>1164.027</v>
      </c>
      <c r="W14" s="211">
        <v>1150</v>
      </c>
      <c r="Y14" s="213">
        <v>799</v>
      </c>
      <c r="Z14" s="214">
        <v>798.39800000000002</v>
      </c>
      <c r="AB14" s="213">
        <v>696</v>
      </c>
      <c r="AC14" s="214">
        <v>781.98500000000001</v>
      </c>
      <c r="AE14" s="213">
        <v>677</v>
      </c>
      <c r="AF14" s="214">
        <v>723.36500000000001</v>
      </c>
    </row>
    <row r="15" spans="2:32" ht="6" customHeight="1">
      <c r="B15" s="800"/>
      <c r="C15" s="215"/>
      <c r="D15" s="519"/>
      <c r="F15" s="215"/>
      <c r="G15" s="519"/>
      <c r="I15" s="215"/>
      <c r="J15" s="519"/>
      <c r="L15" s="215"/>
      <c r="M15" s="519"/>
      <c r="O15" s="188"/>
      <c r="R15" s="188"/>
      <c r="S15" s="216"/>
      <c r="T15" s="216"/>
      <c r="Y15" s="216"/>
      <c r="AB15" s="216"/>
      <c r="AE15" s="216"/>
    </row>
    <row r="16" spans="2:32">
      <c r="B16" s="800"/>
      <c r="C16" s="228" t="s">
        <v>52</v>
      </c>
      <c r="D16" s="520">
        <v>214</v>
      </c>
      <c r="E16" s="345"/>
      <c r="F16" s="729"/>
      <c r="G16" s="520">
        <v>190</v>
      </c>
      <c r="H16" s="345">
        <v>188</v>
      </c>
      <c r="I16" s="729"/>
      <c r="J16" s="520">
        <v>163.78700000000001</v>
      </c>
      <c r="K16" s="345">
        <v>171</v>
      </c>
      <c r="L16" s="200"/>
      <c r="M16" s="520">
        <v>146.184</v>
      </c>
      <c r="N16" s="345">
        <v>172.483</v>
      </c>
      <c r="O16" s="188"/>
      <c r="P16" s="198">
        <v>148</v>
      </c>
      <c r="Q16" s="345">
        <v>144</v>
      </c>
      <c r="R16" s="188"/>
      <c r="S16" s="198">
        <v>111</v>
      </c>
      <c r="T16" s="345">
        <v>118</v>
      </c>
      <c r="V16" s="217">
        <v>112.919</v>
      </c>
      <c r="W16" s="199">
        <v>102</v>
      </c>
      <c r="Y16" s="198">
        <v>128</v>
      </c>
      <c r="Z16" s="199">
        <v>105.229</v>
      </c>
      <c r="AB16" s="198">
        <v>100</v>
      </c>
      <c r="AC16" s="199">
        <v>94.899000000000001</v>
      </c>
      <c r="AE16" s="198">
        <v>94</v>
      </c>
      <c r="AF16" s="199">
        <v>105.497</v>
      </c>
    </row>
    <row r="17" spans="2:32">
      <c r="B17" s="800"/>
      <c r="C17" s="229" t="s">
        <v>53</v>
      </c>
      <c r="D17" s="567">
        <v>688</v>
      </c>
      <c r="E17" s="346"/>
      <c r="F17" s="729"/>
      <c r="G17" s="567">
        <v>596</v>
      </c>
      <c r="H17" s="346">
        <v>651</v>
      </c>
      <c r="I17" s="729"/>
      <c r="J17" s="567">
        <v>573.03599999999994</v>
      </c>
      <c r="K17" s="346">
        <v>557</v>
      </c>
      <c r="L17" s="200"/>
      <c r="M17" s="567">
        <v>477.459</v>
      </c>
      <c r="N17" s="346">
        <v>501.06099999999998</v>
      </c>
      <c r="O17" s="188"/>
      <c r="P17" s="203">
        <v>476</v>
      </c>
      <c r="Q17" s="346">
        <v>461</v>
      </c>
      <c r="R17" s="188"/>
      <c r="S17" s="203">
        <v>381</v>
      </c>
      <c r="T17" s="346">
        <v>426</v>
      </c>
      <c r="V17" s="218">
        <v>344.08</v>
      </c>
      <c r="W17" s="204">
        <v>349</v>
      </c>
      <c r="Y17" s="203">
        <v>320</v>
      </c>
      <c r="Z17" s="204">
        <v>332.22399999999999</v>
      </c>
      <c r="AB17" s="203">
        <v>245</v>
      </c>
      <c r="AC17" s="204">
        <v>335.32900000000001</v>
      </c>
      <c r="AE17" s="203">
        <v>227</v>
      </c>
      <c r="AF17" s="204">
        <v>254.12299999999999</v>
      </c>
    </row>
    <row r="18" spans="2:32">
      <c r="B18" s="800"/>
      <c r="C18" s="229" t="s">
        <v>256</v>
      </c>
      <c r="D18" s="567">
        <v>384</v>
      </c>
      <c r="E18" s="346"/>
      <c r="F18" s="729"/>
      <c r="G18" s="567">
        <v>171</v>
      </c>
      <c r="H18" s="346">
        <v>243</v>
      </c>
      <c r="I18" s="729"/>
      <c r="J18" s="567">
        <v>34.527999999999999</v>
      </c>
      <c r="K18" s="346">
        <v>173</v>
      </c>
      <c r="L18" s="352"/>
      <c r="M18" s="567">
        <v>15.808</v>
      </c>
      <c r="N18" s="346">
        <v>28.524999999999999</v>
      </c>
      <c r="O18" s="188"/>
      <c r="P18" s="203">
        <v>14</v>
      </c>
      <c r="Q18" s="346">
        <v>10</v>
      </c>
      <c r="R18" s="188"/>
      <c r="S18" s="203"/>
      <c r="T18" s="346">
        <v>2</v>
      </c>
      <c r="V18" s="218"/>
      <c r="W18" s="204"/>
      <c r="Y18" s="203"/>
      <c r="Z18" s="204"/>
      <c r="AB18" s="203"/>
      <c r="AC18" s="204"/>
      <c r="AE18" s="203"/>
      <c r="AF18" s="204"/>
    </row>
    <row r="19" spans="2:32">
      <c r="B19" s="800"/>
      <c r="C19" s="229" t="s">
        <v>54</v>
      </c>
      <c r="D19" s="567">
        <v>40</v>
      </c>
      <c r="E19" s="346"/>
      <c r="F19" s="729"/>
      <c r="G19" s="567">
        <v>48</v>
      </c>
      <c r="H19" s="346">
        <v>38</v>
      </c>
      <c r="I19" s="729"/>
      <c r="J19" s="567">
        <v>31.763999999999999</v>
      </c>
      <c r="K19" s="346">
        <v>39</v>
      </c>
      <c r="L19" s="352"/>
      <c r="M19" s="567">
        <v>30.533999999999999</v>
      </c>
      <c r="N19" s="346">
        <v>23.972000000000001</v>
      </c>
      <c r="O19" s="188"/>
      <c r="P19" s="203">
        <v>27</v>
      </c>
      <c r="Q19" s="346">
        <v>32</v>
      </c>
      <c r="R19" s="188"/>
      <c r="S19" s="203">
        <v>39</v>
      </c>
      <c r="T19" s="346">
        <v>35</v>
      </c>
      <c r="V19" s="218">
        <v>38.968000000000004</v>
      </c>
      <c r="W19" s="204">
        <v>30</v>
      </c>
      <c r="Y19" s="203">
        <v>28</v>
      </c>
      <c r="Z19" s="204">
        <v>20.111000000000001</v>
      </c>
      <c r="AB19" s="203">
        <v>13</v>
      </c>
      <c r="AC19" s="204">
        <v>11.209</v>
      </c>
      <c r="AE19" s="203">
        <v>8</v>
      </c>
      <c r="AF19" s="204">
        <v>7.44</v>
      </c>
    </row>
    <row r="20" spans="2:32">
      <c r="B20" s="800"/>
      <c r="C20" s="229" t="s">
        <v>55</v>
      </c>
      <c r="D20" s="567">
        <v>25</v>
      </c>
      <c r="E20" s="346"/>
      <c r="F20" s="729"/>
      <c r="G20" s="567">
        <v>33</v>
      </c>
      <c r="H20" s="346">
        <v>36</v>
      </c>
      <c r="I20" s="729"/>
      <c r="J20" s="567">
        <v>28.835999999999999</v>
      </c>
      <c r="K20" s="346">
        <v>21</v>
      </c>
      <c r="L20" s="352"/>
      <c r="M20" s="567">
        <v>11.114000000000001</v>
      </c>
      <c r="N20" s="346">
        <v>26.962</v>
      </c>
      <c r="O20" s="188"/>
      <c r="P20" s="203">
        <v>9</v>
      </c>
      <c r="Q20" s="346">
        <v>7</v>
      </c>
      <c r="R20" s="188"/>
      <c r="S20" s="203">
        <v>6</v>
      </c>
      <c r="T20" s="346">
        <v>9</v>
      </c>
      <c r="V20" s="218">
        <v>8.298</v>
      </c>
      <c r="W20" s="204">
        <v>7</v>
      </c>
      <c r="Y20" s="203">
        <v>21</v>
      </c>
      <c r="Z20" s="204">
        <v>3.82</v>
      </c>
      <c r="AB20" s="203">
        <v>14</v>
      </c>
      <c r="AC20" s="204">
        <v>9.359</v>
      </c>
      <c r="AE20" s="203">
        <v>10</v>
      </c>
      <c r="AF20" s="204">
        <v>10.582000000000001</v>
      </c>
    </row>
    <row r="21" spans="2:32">
      <c r="B21" s="800"/>
      <c r="C21" s="229" t="s">
        <v>56</v>
      </c>
      <c r="D21" s="567">
        <v>8</v>
      </c>
      <c r="E21" s="346"/>
      <c r="F21" s="730"/>
      <c r="G21" s="567">
        <v>10</v>
      </c>
      <c r="H21" s="346">
        <v>16</v>
      </c>
      <c r="I21" s="730"/>
      <c r="J21" s="567">
        <v>12.382</v>
      </c>
      <c r="K21" s="346">
        <v>8</v>
      </c>
      <c r="M21" s="567">
        <v>15.928000000000001</v>
      </c>
      <c r="N21" s="346">
        <v>12.444000000000001</v>
      </c>
      <c r="O21" s="188"/>
      <c r="P21" s="203">
        <v>8</v>
      </c>
      <c r="Q21" s="346">
        <v>10</v>
      </c>
      <c r="R21" s="188"/>
      <c r="S21" s="203">
        <v>3</v>
      </c>
      <c r="T21" s="346">
        <v>11</v>
      </c>
      <c r="V21" s="218">
        <v>2.8170000000000002</v>
      </c>
      <c r="W21" s="204">
        <v>1</v>
      </c>
      <c r="Y21" s="203">
        <v>10</v>
      </c>
      <c r="Z21" s="204">
        <v>1.506</v>
      </c>
      <c r="AB21" s="203">
        <v>2</v>
      </c>
      <c r="AC21" s="204">
        <v>6.8609999999999998</v>
      </c>
      <c r="AE21" s="203">
        <v>7</v>
      </c>
      <c r="AF21" s="204">
        <v>3.4609999999999999</v>
      </c>
    </row>
    <row r="22" spans="2:32">
      <c r="B22" s="800"/>
      <c r="C22" s="229" t="s">
        <v>257</v>
      </c>
      <c r="D22" s="567">
        <v>751</v>
      </c>
      <c r="E22" s="346"/>
      <c r="F22" s="730"/>
      <c r="G22" s="567">
        <v>574</v>
      </c>
      <c r="H22" s="346">
        <v>462</v>
      </c>
      <c r="I22" s="730"/>
      <c r="J22" s="567">
        <v>241.81100000000001</v>
      </c>
      <c r="K22" s="346">
        <v>461</v>
      </c>
      <c r="M22" s="567">
        <v>282.12299999999999</v>
      </c>
      <c r="N22" s="346">
        <v>273.08600000000001</v>
      </c>
      <c r="O22" s="188"/>
      <c r="P22" s="203">
        <v>265</v>
      </c>
      <c r="Q22" s="346">
        <v>256</v>
      </c>
      <c r="R22" s="188"/>
      <c r="S22" s="203"/>
      <c r="T22" s="346">
        <v>308</v>
      </c>
      <c r="V22" s="218"/>
      <c r="W22" s="204"/>
      <c r="Y22" s="203"/>
      <c r="Z22" s="204"/>
      <c r="AB22" s="203"/>
      <c r="AC22" s="204"/>
      <c r="AE22" s="203"/>
      <c r="AF22" s="204"/>
    </row>
    <row r="23" spans="2:32">
      <c r="B23" s="800"/>
      <c r="C23" s="229" t="s">
        <v>57</v>
      </c>
      <c r="D23" s="567">
        <v>1094</v>
      </c>
      <c r="E23" s="346"/>
      <c r="F23" s="730"/>
      <c r="G23" s="567">
        <v>606</v>
      </c>
      <c r="H23" s="346">
        <v>775</v>
      </c>
      <c r="I23" s="730"/>
      <c r="J23" s="567">
        <v>1173.182</v>
      </c>
      <c r="K23" s="346">
        <v>596</v>
      </c>
      <c r="M23" s="567">
        <v>852.99099999999999</v>
      </c>
      <c r="N23" s="346">
        <v>1013.854</v>
      </c>
      <c r="O23" s="188"/>
      <c r="P23" s="203">
        <v>810</v>
      </c>
      <c r="Q23" s="346">
        <v>920</v>
      </c>
      <c r="R23" s="188"/>
      <c r="S23" s="203">
        <v>661</v>
      </c>
      <c r="T23" s="346">
        <v>426</v>
      </c>
      <c r="V23" s="218">
        <v>305.48500000000001</v>
      </c>
      <c r="W23" s="204">
        <v>352</v>
      </c>
      <c r="Y23" s="203">
        <v>313</v>
      </c>
      <c r="Z23" s="204">
        <v>384.15199999999999</v>
      </c>
      <c r="AB23" s="203">
        <v>362</v>
      </c>
      <c r="AC23" s="204">
        <v>347.60199999999998</v>
      </c>
      <c r="AE23" s="203">
        <v>95</v>
      </c>
      <c r="AF23" s="204">
        <v>158.93700000000001</v>
      </c>
    </row>
    <row r="24" spans="2:32" s="212" customFormat="1">
      <c r="B24" s="800"/>
      <c r="C24" s="223" t="s">
        <v>58</v>
      </c>
      <c r="D24" s="224">
        <v>3205</v>
      </c>
      <c r="E24" s="349"/>
      <c r="F24" s="731"/>
      <c r="G24" s="224">
        <v>2230</v>
      </c>
      <c r="H24" s="349">
        <v>2409</v>
      </c>
      <c r="I24" s="731"/>
      <c r="J24" s="224">
        <v>2259.326</v>
      </c>
      <c r="K24" s="349">
        <v>2024</v>
      </c>
      <c r="M24" s="224">
        <v>1832.1410000000001</v>
      </c>
      <c r="N24" s="349">
        <v>2052.3870000000002</v>
      </c>
      <c r="P24" s="219">
        <v>1757</v>
      </c>
      <c r="Q24" s="349">
        <v>1842</v>
      </c>
      <c r="S24" s="224">
        <v>1200</v>
      </c>
      <c r="T24" s="349">
        <v>1337</v>
      </c>
      <c r="V24" s="219">
        <v>812.56700000000001</v>
      </c>
      <c r="W24" s="220">
        <v>841</v>
      </c>
      <c r="Y24" s="221">
        <v>820</v>
      </c>
      <c r="Z24" s="220">
        <v>847.04200000000003</v>
      </c>
      <c r="AB24" s="221">
        <v>735</v>
      </c>
      <c r="AC24" s="220">
        <v>805.25900000000001</v>
      </c>
      <c r="AE24" s="221">
        <v>440</v>
      </c>
      <c r="AF24" s="220">
        <v>540.04</v>
      </c>
    </row>
    <row r="25" spans="2:32" ht="4.5" customHeight="1">
      <c r="B25" s="222"/>
      <c r="C25" s="215"/>
      <c r="D25" s="519"/>
      <c r="G25" s="519"/>
      <c r="J25" s="519"/>
      <c r="M25" s="519"/>
      <c r="O25" s="188"/>
      <c r="R25" s="188"/>
      <c r="S25" s="216"/>
      <c r="T25" s="216"/>
      <c r="Y25" s="216"/>
      <c r="AB25" s="216"/>
      <c r="AE25" s="216"/>
    </row>
    <row r="26" spans="2:32" s="212" customFormat="1">
      <c r="B26" s="222"/>
      <c r="C26" s="223" t="s">
        <v>84</v>
      </c>
      <c r="D26" s="310">
        <v>7509</v>
      </c>
      <c r="E26" s="349"/>
      <c r="F26" s="731"/>
      <c r="G26" s="310">
        <v>5794</v>
      </c>
      <c r="H26" s="349">
        <v>6075</v>
      </c>
      <c r="I26" s="731"/>
      <c r="J26" s="310">
        <v>4390.54</v>
      </c>
      <c r="K26" s="349">
        <v>5677</v>
      </c>
      <c r="M26" s="310">
        <v>3848.4609999999998</v>
      </c>
      <c r="N26" s="349">
        <v>4135.5910000000003</v>
      </c>
      <c r="P26" s="310">
        <v>3784</v>
      </c>
      <c r="Q26" s="349">
        <v>3860</v>
      </c>
      <c r="S26" s="310">
        <v>2348</v>
      </c>
      <c r="T26" s="349">
        <v>3365</v>
      </c>
      <c r="V26" s="224">
        <v>1976.5940000000001</v>
      </c>
      <c r="W26" s="225">
        <v>1991</v>
      </c>
      <c r="Y26" s="522">
        <v>1619</v>
      </c>
      <c r="Z26" s="220">
        <v>1645.44</v>
      </c>
      <c r="AB26" s="310">
        <v>1431</v>
      </c>
      <c r="AC26" s="220">
        <v>1587.2439999999999</v>
      </c>
      <c r="AE26" s="310">
        <v>1117</v>
      </c>
      <c r="AF26" s="220">
        <v>1263.405</v>
      </c>
    </row>
    <row r="27" spans="2:32">
      <c r="B27" s="226"/>
      <c r="C27" s="227"/>
      <c r="D27" s="519"/>
      <c r="G27" s="519"/>
      <c r="J27" s="519"/>
      <c r="M27" s="519"/>
      <c r="O27" s="188"/>
      <c r="R27" s="188"/>
      <c r="S27" s="216"/>
      <c r="T27" s="216"/>
      <c r="Y27" s="216"/>
      <c r="AB27" s="216"/>
      <c r="AE27" s="216"/>
    </row>
    <row r="28" spans="2:32">
      <c r="B28" s="800" t="s">
        <v>59</v>
      </c>
      <c r="C28" s="228" t="s">
        <v>60</v>
      </c>
      <c r="D28" s="520">
        <v>63</v>
      </c>
      <c r="E28" s="345"/>
      <c r="F28" s="730"/>
      <c r="G28" s="520">
        <v>63</v>
      </c>
      <c r="H28" s="345">
        <v>63</v>
      </c>
      <c r="I28" s="730"/>
      <c r="J28" s="520">
        <v>62.225000000000001</v>
      </c>
      <c r="K28" s="345">
        <v>62</v>
      </c>
      <c r="M28" s="520">
        <v>61.493000000000002</v>
      </c>
      <c r="N28" s="345">
        <v>61.493000000000002</v>
      </c>
      <c r="O28" s="188"/>
      <c r="P28" s="198">
        <v>61</v>
      </c>
      <c r="Q28" s="345">
        <v>61</v>
      </c>
      <c r="R28" s="188"/>
      <c r="S28" s="198">
        <v>54</v>
      </c>
      <c r="T28" s="345">
        <v>57</v>
      </c>
      <c r="V28" s="217">
        <v>53.07</v>
      </c>
      <c r="W28" s="199">
        <v>53</v>
      </c>
      <c r="Y28" s="198">
        <v>52</v>
      </c>
      <c r="Z28" s="199">
        <v>52.488</v>
      </c>
      <c r="AB28" s="198">
        <v>52</v>
      </c>
      <c r="AC28" s="199">
        <v>51.98</v>
      </c>
      <c r="AE28" s="198">
        <v>49</v>
      </c>
      <c r="AF28" s="199">
        <v>51.512</v>
      </c>
    </row>
    <row r="29" spans="2:32">
      <c r="B29" s="800"/>
      <c r="C29" s="229" t="s">
        <v>61</v>
      </c>
      <c r="D29" s="567">
        <v>867</v>
      </c>
      <c r="E29" s="346"/>
      <c r="F29" s="730"/>
      <c r="G29" s="567">
        <v>867</v>
      </c>
      <c r="H29" s="346">
        <v>867</v>
      </c>
      <c r="I29" s="730"/>
      <c r="J29" s="567">
        <v>816.36300000000006</v>
      </c>
      <c r="K29" s="346">
        <v>818</v>
      </c>
      <c r="M29" s="567">
        <v>766.34799999999996</v>
      </c>
      <c r="N29" s="346">
        <v>762.36</v>
      </c>
      <c r="O29" s="188"/>
      <c r="P29" s="203">
        <v>720</v>
      </c>
      <c r="Q29" s="346">
        <v>722</v>
      </c>
      <c r="R29" s="188"/>
      <c r="S29" s="203">
        <v>458</v>
      </c>
      <c r="T29" s="346">
        <v>575</v>
      </c>
      <c r="V29" s="218">
        <v>425.61599999999999</v>
      </c>
      <c r="W29" s="204">
        <v>426</v>
      </c>
      <c r="Y29" s="203">
        <v>404</v>
      </c>
      <c r="Z29" s="204">
        <v>402.43099999999998</v>
      </c>
      <c r="AB29" s="203">
        <v>395</v>
      </c>
      <c r="AC29" s="204">
        <v>394.79599999999999</v>
      </c>
      <c r="AE29" s="203">
        <v>381</v>
      </c>
      <c r="AF29" s="204">
        <v>382.517</v>
      </c>
    </row>
    <row r="30" spans="2:32">
      <c r="B30" s="800"/>
      <c r="C30" s="229" t="s">
        <v>62</v>
      </c>
      <c r="D30" s="567">
        <v>1253</v>
      </c>
      <c r="E30" s="346"/>
      <c r="F30" s="730"/>
      <c r="G30" s="567">
        <v>851</v>
      </c>
      <c r="H30" s="346">
        <v>990</v>
      </c>
      <c r="I30" s="730"/>
      <c r="J30" s="567">
        <v>883.673</v>
      </c>
      <c r="K30" s="346">
        <v>982</v>
      </c>
      <c r="M30" s="567">
        <v>725.86300000000006</v>
      </c>
      <c r="N30" s="346">
        <v>840.98599999999999</v>
      </c>
      <c r="O30" s="188"/>
      <c r="P30" s="203">
        <v>565</v>
      </c>
      <c r="Q30" s="346">
        <v>682</v>
      </c>
      <c r="R30" s="188"/>
      <c r="S30" s="203">
        <v>332</v>
      </c>
      <c r="T30" s="346">
        <v>417</v>
      </c>
      <c r="V30" s="218">
        <v>228.482</v>
      </c>
      <c r="W30" s="204">
        <v>298</v>
      </c>
      <c r="Y30" s="203">
        <v>166</v>
      </c>
      <c r="Z30" s="204">
        <v>217.47900000000001</v>
      </c>
      <c r="AB30" s="203">
        <v>117</v>
      </c>
      <c r="AC30" s="204">
        <v>158.16</v>
      </c>
      <c r="AE30" s="203">
        <v>64</v>
      </c>
      <c r="AF30" s="204">
        <v>97.25</v>
      </c>
    </row>
    <row r="31" spans="2:32">
      <c r="B31" s="800"/>
      <c r="C31" s="229" t="s">
        <v>63</v>
      </c>
      <c r="D31" s="747">
        <v>-97</v>
      </c>
      <c r="E31" s="346"/>
      <c r="F31" s="729"/>
      <c r="G31" s="747">
        <v>-95</v>
      </c>
      <c r="H31" s="346">
        <v>-75</v>
      </c>
      <c r="I31" s="729"/>
      <c r="J31" s="567">
        <v>8.7010000000000005</v>
      </c>
      <c r="K31" s="346">
        <v>-22</v>
      </c>
      <c r="L31" s="200"/>
      <c r="M31" s="567">
        <v>34.186</v>
      </c>
      <c r="N31" s="346">
        <v>37.826999999999998</v>
      </c>
      <c r="O31" s="188"/>
      <c r="P31" s="311">
        <v>48</v>
      </c>
      <c r="Q31" s="346">
        <v>41</v>
      </c>
      <c r="R31" s="188"/>
      <c r="S31" s="311">
        <v>-6</v>
      </c>
      <c r="T31" s="346">
        <v>24</v>
      </c>
      <c r="V31" s="218">
        <v>7.8550000000000004</v>
      </c>
      <c r="W31" s="204">
        <v>-11</v>
      </c>
      <c r="Y31" s="203">
        <v>27</v>
      </c>
      <c r="Z31" s="204">
        <v>16.956</v>
      </c>
      <c r="AB31" s="203"/>
      <c r="AC31" s="204">
        <v>18.550999999999998</v>
      </c>
      <c r="AE31" s="203">
        <v>20</v>
      </c>
      <c r="AF31" s="204">
        <v>14.288</v>
      </c>
    </row>
    <row r="32" spans="2:32">
      <c r="B32" s="800"/>
      <c r="C32" s="223" t="s">
        <v>237</v>
      </c>
      <c r="D32" s="310">
        <v>2085</v>
      </c>
      <c r="E32" s="349"/>
      <c r="F32" s="729"/>
      <c r="G32" s="310">
        <v>1686</v>
      </c>
      <c r="H32" s="349">
        <v>1845</v>
      </c>
      <c r="I32" s="729"/>
      <c r="J32" s="310">
        <v>1770.962</v>
      </c>
      <c r="K32" s="349">
        <f>+SUM(K28:K31)</f>
        <v>1840</v>
      </c>
      <c r="L32" s="200"/>
      <c r="M32" s="310">
        <v>1587.89</v>
      </c>
      <c r="N32" s="349">
        <v>1702.6659999999999</v>
      </c>
      <c r="O32" s="212"/>
      <c r="P32" s="221">
        <v>1395</v>
      </c>
      <c r="Q32" s="349">
        <v>1506</v>
      </c>
      <c r="R32" s="212"/>
      <c r="S32" s="221">
        <v>838</v>
      </c>
      <c r="T32" s="349">
        <v>1074</v>
      </c>
      <c r="U32" s="212"/>
      <c r="V32" s="219">
        <v>715.02300000000002</v>
      </c>
      <c r="W32" s="220">
        <v>765</v>
      </c>
      <c r="X32" s="212"/>
      <c r="Y32" s="221">
        <v>649</v>
      </c>
      <c r="Z32" s="220">
        <v>689.35400000000004</v>
      </c>
      <c r="AA32" s="212"/>
      <c r="AB32" s="221">
        <v>564</v>
      </c>
      <c r="AC32" s="220">
        <v>623.48699999999997</v>
      </c>
      <c r="AD32" s="212"/>
      <c r="AE32" s="221">
        <v>514</v>
      </c>
      <c r="AF32" s="220">
        <v>545.56700000000001</v>
      </c>
    </row>
    <row r="33" spans="2:32">
      <c r="B33" s="800"/>
      <c r="C33" s="230" t="s">
        <v>64</v>
      </c>
      <c r="D33" s="568">
        <v>269</v>
      </c>
      <c r="E33" s="350"/>
      <c r="F33" s="729"/>
      <c r="G33" s="568">
        <v>5</v>
      </c>
      <c r="H33" s="350">
        <v>6</v>
      </c>
      <c r="I33" s="729"/>
      <c r="J33" s="568">
        <v>8.9149999999999991</v>
      </c>
      <c r="K33" s="350">
        <v>11</v>
      </c>
      <c r="L33" s="200"/>
      <c r="M33" s="568">
        <v>6.0019999999999998</v>
      </c>
      <c r="N33" s="350">
        <v>4.2380000000000004</v>
      </c>
      <c r="O33" s="188"/>
      <c r="P33" s="207">
        <v>2</v>
      </c>
      <c r="Q33" s="350">
        <v>5</v>
      </c>
      <c r="R33" s="188"/>
      <c r="S33" s="207">
        <v>1</v>
      </c>
      <c r="T33" s="350">
        <v>2</v>
      </c>
      <c r="V33" s="295">
        <v>-1.335</v>
      </c>
      <c r="W33" s="208">
        <v>1</v>
      </c>
      <c r="Y33" s="207">
        <v>2</v>
      </c>
      <c r="Z33" s="204">
        <v>-0.70599999999999996</v>
      </c>
      <c r="AB33" s="207"/>
      <c r="AC33" s="208">
        <v>7.0960000000000001</v>
      </c>
      <c r="AE33" s="207"/>
      <c r="AF33" s="208">
        <v>0</v>
      </c>
    </row>
    <row r="34" spans="2:32" s="212" customFormat="1">
      <c r="B34" s="800"/>
      <c r="C34" s="223" t="s">
        <v>65</v>
      </c>
      <c r="D34" s="310">
        <v>2354</v>
      </c>
      <c r="E34" s="349"/>
      <c r="F34" s="728"/>
      <c r="G34" s="310">
        <v>1691</v>
      </c>
      <c r="H34" s="349">
        <v>1850</v>
      </c>
      <c r="I34" s="728"/>
      <c r="J34" s="310">
        <v>1779.877</v>
      </c>
      <c r="K34" s="349">
        <v>1851</v>
      </c>
      <c r="L34" s="227"/>
      <c r="M34" s="310">
        <v>1593.8920000000001</v>
      </c>
      <c r="N34" s="349">
        <v>1706.904</v>
      </c>
      <c r="P34" s="221">
        <v>1397</v>
      </c>
      <c r="Q34" s="349">
        <v>1511</v>
      </c>
      <c r="S34" s="221">
        <v>840</v>
      </c>
      <c r="T34" s="349">
        <v>1076</v>
      </c>
      <c r="V34" s="219">
        <v>713.68799999999999</v>
      </c>
      <c r="W34" s="220">
        <v>767</v>
      </c>
      <c r="Y34" s="221">
        <v>651</v>
      </c>
      <c r="Z34" s="220">
        <v>688.64800000000002</v>
      </c>
      <c r="AB34" s="221">
        <v>564</v>
      </c>
      <c r="AC34" s="220">
        <v>630.58299999999997</v>
      </c>
      <c r="AE34" s="221">
        <v>514</v>
      </c>
      <c r="AF34" s="220">
        <v>545.56700000000001</v>
      </c>
    </row>
    <row r="35" spans="2:32" ht="4.5" customHeight="1">
      <c r="B35" s="800"/>
      <c r="C35" s="215"/>
      <c r="D35" s="519"/>
      <c r="F35" s="215"/>
      <c r="G35" s="519"/>
      <c r="I35" s="215"/>
      <c r="J35" s="519"/>
      <c r="L35" s="215"/>
      <c r="M35" s="519"/>
      <c r="O35" s="188"/>
      <c r="R35" s="188"/>
      <c r="S35" s="216"/>
      <c r="T35" s="216"/>
      <c r="Y35" s="216"/>
      <c r="AB35" s="216"/>
      <c r="AE35" s="216"/>
    </row>
    <row r="36" spans="2:32">
      <c r="B36" s="800"/>
      <c r="C36" s="228" t="s">
        <v>66</v>
      </c>
      <c r="D36" s="520">
        <v>1960</v>
      </c>
      <c r="E36" s="351"/>
      <c r="F36" s="728"/>
      <c r="G36" s="520">
        <v>1860</v>
      </c>
      <c r="H36" s="351">
        <v>1864</v>
      </c>
      <c r="I36" s="728"/>
      <c r="J36" s="520">
        <v>899.42399999999998</v>
      </c>
      <c r="K36" s="351">
        <v>1549</v>
      </c>
      <c r="L36" s="227"/>
      <c r="M36" s="520">
        <v>894.32399999999996</v>
      </c>
      <c r="N36" s="351">
        <v>896.44</v>
      </c>
      <c r="O36" s="188"/>
      <c r="P36" s="198">
        <v>956</v>
      </c>
      <c r="Q36" s="351">
        <v>885</v>
      </c>
      <c r="R36" s="188"/>
      <c r="S36" s="198">
        <v>815</v>
      </c>
      <c r="T36" s="351">
        <v>1036</v>
      </c>
      <c r="V36" s="217">
        <v>659.57899999999995</v>
      </c>
      <c r="W36" s="231">
        <v>560</v>
      </c>
      <c r="Y36" s="198">
        <v>405</v>
      </c>
      <c r="Z36" s="231">
        <v>381.38299999999998</v>
      </c>
      <c r="AB36" s="198">
        <v>387</v>
      </c>
      <c r="AC36" s="231">
        <v>427.56299999999999</v>
      </c>
      <c r="AE36" s="198">
        <v>215</v>
      </c>
      <c r="AF36" s="231">
        <v>228.77500000000001</v>
      </c>
    </row>
    <row r="37" spans="2:32">
      <c r="B37" s="800"/>
      <c r="C37" s="229" t="s">
        <v>67</v>
      </c>
      <c r="D37" s="567">
        <v>54</v>
      </c>
      <c r="E37" s="352"/>
      <c r="F37" s="728"/>
      <c r="G37" s="567">
        <v>25</v>
      </c>
      <c r="H37" s="352">
        <v>21</v>
      </c>
      <c r="I37" s="728"/>
      <c r="J37" s="567">
        <v>24.798999999999999</v>
      </c>
      <c r="K37" s="352">
        <v>25</v>
      </c>
      <c r="L37" s="227"/>
      <c r="M37" s="567">
        <v>19.228000000000002</v>
      </c>
      <c r="N37" s="352">
        <v>24.803999999999998</v>
      </c>
      <c r="O37" s="188"/>
      <c r="P37" s="203">
        <v>19</v>
      </c>
      <c r="Q37" s="352">
        <v>17</v>
      </c>
      <c r="R37" s="188"/>
      <c r="S37" s="203">
        <v>11</v>
      </c>
      <c r="T37" s="352">
        <v>18</v>
      </c>
      <c r="V37" s="218">
        <v>11.519</v>
      </c>
      <c r="W37" s="232">
        <v>11</v>
      </c>
      <c r="Y37" s="203">
        <v>9</v>
      </c>
      <c r="Z37" s="232">
        <v>11.673999999999999</v>
      </c>
      <c r="AB37" s="203">
        <v>9</v>
      </c>
      <c r="AC37" s="232">
        <v>12.785</v>
      </c>
      <c r="AE37" s="203">
        <v>10</v>
      </c>
      <c r="AF37" s="232">
        <v>8.65</v>
      </c>
    </row>
    <row r="38" spans="2:32">
      <c r="B38" s="800"/>
      <c r="C38" s="229" t="s">
        <v>68</v>
      </c>
      <c r="D38" s="567">
        <v>21</v>
      </c>
      <c r="E38" s="352"/>
      <c r="F38" s="729"/>
      <c r="G38" s="567">
        <v>24</v>
      </c>
      <c r="H38" s="352">
        <v>23</v>
      </c>
      <c r="I38" s="729"/>
      <c r="J38" s="567">
        <v>23.292999999999999</v>
      </c>
      <c r="K38" s="352">
        <v>24</v>
      </c>
      <c r="L38" s="200"/>
      <c r="M38" s="567">
        <v>22.31</v>
      </c>
      <c r="N38" s="352">
        <v>24.164000000000001</v>
      </c>
      <c r="O38" s="188"/>
      <c r="P38" s="203">
        <v>23</v>
      </c>
      <c r="Q38" s="352">
        <v>21</v>
      </c>
      <c r="R38" s="188"/>
      <c r="S38" s="203">
        <v>16</v>
      </c>
      <c r="T38" s="352">
        <v>25</v>
      </c>
      <c r="V38" s="218">
        <v>17.693000000000001</v>
      </c>
      <c r="W38" s="232">
        <v>16</v>
      </c>
      <c r="Y38" s="203">
        <v>15</v>
      </c>
      <c r="Z38" s="232">
        <v>17.565999999999999</v>
      </c>
      <c r="AB38" s="203">
        <v>20</v>
      </c>
      <c r="AC38" s="232">
        <v>22.276</v>
      </c>
      <c r="AE38" s="203">
        <v>16</v>
      </c>
      <c r="AF38" s="232">
        <v>20.109000000000002</v>
      </c>
    </row>
    <row r="39" spans="2:32">
      <c r="B39" s="800"/>
      <c r="C39" s="229" t="s">
        <v>69</v>
      </c>
      <c r="D39" s="567">
        <v>236</v>
      </c>
      <c r="E39" s="352"/>
      <c r="F39" s="729"/>
      <c r="G39" s="567">
        <v>242</v>
      </c>
      <c r="H39" s="352">
        <v>204</v>
      </c>
      <c r="I39" s="729"/>
      <c r="J39" s="567">
        <v>142.45400000000001</v>
      </c>
      <c r="K39" s="352">
        <v>227</v>
      </c>
      <c r="L39" s="200"/>
      <c r="M39" s="567">
        <v>143.779</v>
      </c>
      <c r="N39" s="352">
        <v>133.78</v>
      </c>
      <c r="O39" s="188"/>
      <c r="P39" s="203">
        <v>140</v>
      </c>
      <c r="Q39" s="352">
        <v>142</v>
      </c>
      <c r="R39" s="188"/>
      <c r="S39" s="203">
        <v>48</v>
      </c>
      <c r="T39" s="352">
        <v>119</v>
      </c>
      <c r="V39" s="218">
        <v>53.427999999999997</v>
      </c>
      <c r="W39" s="232">
        <v>49</v>
      </c>
      <c r="Y39" s="203">
        <v>41</v>
      </c>
      <c r="Z39" s="232">
        <v>38.665999999999997</v>
      </c>
      <c r="AB39" s="203">
        <v>52</v>
      </c>
      <c r="AC39" s="232">
        <v>43.695999999999998</v>
      </c>
      <c r="AE39" s="203">
        <v>40</v>
      </c>
      <c r="AF39" s="232">
        <v>39.122999999999998</v>
      </c>
    </row>
    <row r="40" spans="2:32">
      <c r="B40" s="800"/>
      <c r="C40" s="229" t="s">
        <v>70</v>
      </c>
      <c r="D40" s="567">
        <v>98</v>
      </c>
      <c r="E40" s="352"/>
      <c r="F40" s="729"/>
      <c r="G40" s="567">
        <v>53</v>
      </c>
      <c r="H40" s="352">
        <v>59</v>
      </c>
      <c r="I40" s="729"/>
      <c r="J40" s="567">
        <v>121.297</v>
      </c>
      <c r="K40" s="352">
        <v>67</v>
      </c>
      <c r="L40" s="200"/>
      <c r="M40" s="567">
        <v>110.06</v>
      </c>
      <c r="N40" s="352">
        <v>126.866</v>
      </c>
      <c r="O40" s="188"/>
      <c r="P40" s="203">
        <v>96</v>
      </c>
      <c r="Q40" s="352">
        <v>98</v>
      </c>
      <c r="R40" s="188"/>
      <c r="S40" s="203">
        <v>29</v>
      </c>
      <c r="T40" s="352">
        <v>36</v>
      </c>
      <c r="V40" s="218">
        <v>21.379000000000001</v>
      </c>
      <c r="W40" s="232">
        <v>25</v>
      </c>
      <c r="Y40" s="203">
        <v>18</v>
      </c>
      <c r="Z40" s="232">
        <v>20.622</v>
      </c>
      <c r="AB40" s="203">
        <v>10</v>
      </c>
      <c r="AC40" s="232">
        <v>11.869</v>
      </c>
      <c r="AE40" s="203">
        <v>8</v>
      </c>
      <c r="AF40" s="232">
        <v>15.531000000000001</v>
      </c>
    </row>
    <row r="41" spans="2:32" s="212" customFormat="1">
      <c r="B41" s="800"/>
      <c r="C41" s="223" t="s">
        <v>71</v>
      </c>
      <c r="D41" s="310">
        <v>2369</v>
      </c>
      <c r="E41" s="349"/>
      <c r="F41" s="729"/>
      <c r="G41" s="310">
        <v>2204</v>
      </c>
      <c r="H41" s="349">
        <v>2171</v>
      </c>
      <c r="I41" s="729"/>
      <c r="J41" s="310">
        <v>1211.2670000000001</v>
      </c>
      <c r="K41" s="349">
        <v>1892</v>
      </c>
      <c r="L41" s="200"/>
      <c r="M41" s="310">
        <v>1189.701</v>
      </c>
      <c r="N41" s="349">
        <v>1206.0540000000001</v>
      </c>
      <c r="P41" s="310">
        <v>1234</v>
      </c>
      <c r="Q41" s="349">
        <v>1163</v>
      </c>
      <c r="S41" s="221">
        <v>919</v>
      </c>
      <c r="T41" s="349">
        <v>1234</v>
      </c>
      <c r="V41" s="219">
        <v>763.59799999999996</v>
      </c>
      <c r="W41" s="220">
        <v>660</v>
      </c>
      <c r="Y41" s="221">
        <v>488</v>
      </c>
      <c r="Z41" s="220">
        <v>469.911</v>
      </c>
      <c r="AB41" s="221">
        <v>478</v>
      </c>
      <c r="AC41" s="220">
        <v>518.18899999999996</v>
      </c>
      <c r="AE41" s="221">
        <v>290</v>
      </c>
      <c r="AF41" s="220">
        <v>312.18799999999999</v>
      </c>
    </row>
    <row r="42" spans="2:32" ht="4.5" customHeight="1">
      <c r="B42" s="800"/>
      <c r="C42" s="215"/>
      <c r="D42" s="519"/>
      <c r="F42" s="227"/>
      <c r="G42" s="519"/>
      <c r="I42" s="227"/>
      <c r="J42" s="519"/>
      <c r="L42" s="227"/>
      <c r="M42" s="519"/>
      <c r="O42" s="188"/>
      <c r="R42" s="188"/>
      <c r="S42" s="216"/>
      <c r="T42" s="216"/>
      <c r="Y42" s="216"/>
      <c r="AB42" s="216"/>
      <c r="AE42" s="216"/>
    </row>
    <row r="43" spans="2:32">
      <c r="B43" s="800"/>
      <c r="C43" s="228" t="s">
        <v>72</v>
      </c>
      <c r="D43" s="520">
        <v>759</v>
      </c>
      <c r="E43" s="345"/>
      <c r="F43" s="732"/>
      <c r="G43" s="520">
        <v>504</v>
      </c>
      <c r="H43" s="345">
        <v>466</v>
      </c>
      <c r="I43" s="732"/>
      <c r="J43" s="520">
        <v>451.59</v>
      </c>
      <c r="K43" s="345">
        <v>553</v>
      </c>
      <c r="L43" s="536"/>
      <c r="M43" s="520">
        <v>190.25299999999999</v>
      </c>
      <c r="N43" s="345">
        <v>243.74199999999999</v>
      </c>
      <c r="O43" s="188"/>
      <c r="P43" s="198">
        <v>295</v>
      </c>
      <c r="Q43" s="345">
        <v>287</v>
      </c>
      <c r="R43" s="188"/>
      <c r="S43" s="198">
        <v>98</v>
      </c>
      <c r="T43" s="345">
        <v>154</v>
      </c>
      <c r="V43" s="217">
        <v>59.898000000000003</v>
      </c>
      <c r="W43" s="197">
        <v>88</v>
      </c>
      <c r="Y43" s="198">
        <v>63</v>
      </c>
      <c r="Z43" s="199">
        <v>77.644999999999996</v>
      </c>
      <c r="AB43" s="198">
        <v>70</v>
      </c>
      <c r="AC43" s="199">
        <v>29.690999999999999</v>
      </c>
      <c r="AE43" s="198">
        <v>24</v>
      </c>
      <c r="AF43" s="199">
        <v>39.228000000000002</v>
      </c>
    </row>
    <row r="44" spans="2:32">
      <c r="B44" s="800"/>
      <c r="C44" s="229" t="s">
        <v>68</v>
      </c>
      <c r="D44" s="567">
        <v>22</v>
      </c>
      <c r="E44" s="346"/>
      <c r="F44" s="728"/>
      <c r="G44" s="567">
        <v>18</v>
      </c>
      <c r="H44" s="346">
        <v>16</v>
      </c>
      <c r="I44" s="728"/>
      <c r="J44" s="567">
        <v>16.45</v>
      </c>
      <c r="K44" s="346">
        <v>19</v>
      </c>
      <c r="L44" s="227"/>
      <c r="M44" s="567">
        <v>31.917000000000002</v>
      </c>
      <c r="N44" s="346">
        <v>29.797000000000001</v>
      </c>
      <c r="O44" s="188"/>
      <c r="P44" s="203">
        <v>21</v>
      </c>
      <c r="Q44" s="346">
        <v>31</v>
      </c>
      <c r="R44" s="188"/>
      <c r="S44" s="203">
        <v>16</v>
      </c>
      <c r="T44" s="346">
        <v>18</v>
      </c>
      <c r="V44" s="218">
        <v>13.724</v>
      </c>
      <c r="W44" s="202">
        <v>15</v>
      </c>
      <c r="Y44" s="203">
        <v>19</v>
      </c>
      <c r="Z44" s="204">
        <v>13.738</v>
      </c>
      <c r="AB44" s="203">
        <v>10</v>
      </c>
      <c r="AC44" s="204">
        <v>11.183999999999999</v>
      </c>
      <c r="AE44" s="203">
        <v>13</v>
      </c>
      <c r="AF44" s="204">
        <v>14.03</v>
      </c>
    </row>
    <row r="45" spans="2:32">
      <c r="B45" s="800"/>
      <c r="C45" s="229" t="s">
        <v>73</v>
      </c>
      <c r="D45" s="567">
        <v>681</v>
      </c>
      <c r="E45" s="346"/>
      <c r="F45" s="733"/>
      <c r="G45" s="567">
        <v>559</v>
      </c>
      <c r="H45" s="346">
        <v>626</v>
      </c>
      <c r="I45" s="733"/>
      <c r="J45" s="567">
        <v>517.16099999999994</v>
      </c>
      <c r="K45" s="346">
        <v>511</v>
      </c>
      <c r="L45" s="215"/>
      <c r="M45" s="567">
        <v>431.61900000000003</v>
      </c>
      <c r="N45" s="346">
        <v>504.601</v>
      </c>
      <c r="O45" s="188"/>
      <c r="P45" s="203">
        <v>424</v>
      </c>
      <c r="Q45" s="346">
        <v>439</v>
      </c>
      <c r="R45" s="188"/>
      <c r="S45" s="203">
        <v>337</v>
      </c>
      <c r="T45" s="346">
        <v>413</v>
      </c>
      <c r="V45" s="218">
        <v>313.58</v>
      </c>
      <c r="W45" s="202">
        <v>328</v>
      </c>
      <c r="Y45" s="203">
        <v>261</v>
      </c>
      <c r="Z45" s="204">
        <v>280.55900000000003</v>
      </c>
      <c r="AB45" s="203">
        <v>220</v>
      </c>
      <c r="AC45" s="204">
        <v>297.33199999999999</v>
      </c>
      <c r="AE45" s="203">
        <v>208</v>
      </c>
      <c r="AF45" s="204">
        <v>267.73</v>
      </c>
    </row>
    <row r="46" spans="2:32">
      <c r="B46" s="800"/>
      <c r="C46" s="229" t="s">
        <v>258</v>
      </c>
      <c r="D46" s="567">
        <v>1088</v>
      </c>
      <c r="E46" s="346"/>
      <c r="F46" s="729"/>
      <c r="G46" s="567">
        <v>688</v>
      </c>
      <c r="H46" s="346">
        <v>665</v>
      </c>
      <c r="I46" s="729"/>
      <c r="J46" s="567">
        <v>276.339</v>
      </c>
      <c r="K46" s="346">
        <v>598</v>
      </c>
      <c r="L46" s="200"/>
      <c r="M46" s="567">
        <v>297.93099999999998</v>
      </c>
      <c r="N46" s="346">
        <v>301.61099999999999</v>
      </c>
      <c r="O46" s="188"/>
      <c r="P46" s="203">
        <v>279</v>
      </c>
      <c r="Q46" s="346">
        <v>266</v>
      </c>
      <c r="R46" s="188"/>
      <c r="S46" s="203"/>
      <c r="T46" s="346">
        <v>310</v>
      </c>
      <c r="V46" s="218"/>
      <c r="W46" s="202"/>
      <c r="Y46" s="203"/>
      <c r="Z46" s="204"/>
      <c r="AB46" s="203"/>
      <c r="AC46" s="204"/>
      <c r="AE46" s="203"/>
      <c r="AF46" s="204"/>
    </row>
    <row r="47" spans="2:32">
      <c r="B47" s="800"/>
      <c r="C47" s="229" t="s">
        <v>74</v>
      </c>
      <c r="D47" s="567">
        <v>189</v>
      </c>
      <c r="E47" s="346"/>
      <c r="F47" s="729"/>
      <c r="G47" s="567">
        <v>118</v>
      </c>
      <c r="H47" s="346">
        <v>252</v>
      </c>
      <c r="I47" s="729"/>
      <c r="J47" s="567">
        <v>111.761</v>
      </c>
      <c r="K47" s="346">
        <v>226</v>
      </c>
      <c r="L47" s="200"/>
      <c r="M47" s="567">
        <v>95.950999999999993</v>
      </c>
      <c r="N47" s="346">
        <v>119.045</v>
      </c>
      <c r="O47" s="188"/>
      <c r="P47" s="203">
        <v>102</v>
      </c>
      <c r="Q47" s="346">
        <v>135</v>
      </c>
      <c r="R47" s="188"/>
      <c r="S47" s="203">
        <v>107</v>
      </c>
      <c r="T47" s="346">
        <v>126</v>
      </c>
      <c r="V47" s="218">
        <v>87.21</v>
      </c>
      <c r="W47" s="202">
        <v>111</v>
      </c>
      <c r="Y47" s="203">
        <v>98</v>
      </c>
      <c r="Z47" s="204">
        <v>85.808000000000007</v>
      </c>
      <c r="AB47" s="203">
        <v>76</v>
      </c>
      <c r="AC47" s="204">
        <v>79.855000000000004</v>
      </c>
      <c r="AE47" s="203">
        <v>55</v>
      </c>
      <c r="AF47" s="204">
        <v>73.813000000000002</v>
      </c>
    </row>
    <row r="48" spans="2:32">
      <c r="B48" s="800"/>
      <c r="C48" s="229" t="s">
        <v>75</v>
      </c>
      <c r="D48" s="567">
        <v>44</v>
      </c>
      <c r="E48" s="346"/>
      <c r="F48" s="729"/>
      <c r="G48" s="567">
        <v>10</v>
      </c>
      <c r="H48" s="346">
        <v>27</v>
      </c>
      <c r="I48" s="729"/>
      <c r="J48" s="567">
        <v>24.994</v>
      </c>
      <c r="K48" s="346">
        <v>24</v>
      </c>
      <c r="L48" s="200"/>
      <c r="M48" s="567">
        <v>14.085000000000001</v>
      </c>
      <c r="N48" s="346">
        <v>20.036000000000001</v>
      </c>
      <c r="O48" s="188"/>
      <c r="P48" s="203">
        <v>29</v>
      </c>
      <c r="Q48" s="346">
        <v>28</v>
      </c>
      <c r="R48" s="188"/>
      <c r="S48" s="203">
        <v>26</v>
      </c>
      <c r="T48" s="346">
        <v>29</v>
      </c>
      <c r="V48" s="218">
        <v>19.798999999999999</v>
      </c>
      <c r="W48" s="202">
        <v>18</v>
      </c>
      <c r="Y48" s="203">
        <v>28</v>
      </c>
      <c r="Z48" s="204">
        <v>21.265000000000001</v>
      </c>
      <c r="AB48" s="203">
        <v>11</v>
      </c>
      <c r="AC48" s="204">
        <v>16.64</v>
      </c>
      <c r="AE48" s="203">
        <v>8</v>
      </c>
      <c r="AF48" s="204">
        <v>8.6329999999999991</v>
      </c>
    </row>
    <row r="49" spans="2:32">
      <c r="B49" s="800"/>
      <c r="C49" s="229" t="s">
        <v>56</v>
      </c>
      <c r="D49" s="567">
        <v>3</v>
      </c>
      <c r="E49" s="346"/>
      <c r="F49" s="729"/>
      <c r="G49" s="567">
        <v>2</v>
      </c>
      <c r="H49" s="346">
        <v>2</v>
      </c>
      <c r="I49" s="729"/>
      <c r="J49" s="567">
        <v>1.101</v>
      </c>
      <c r="K49" s="346">
        <v>3</v>
      </c>
      <c r="L49" s="200"/>
      <c r="M49" s="567">
        <v>3.1120000000000001</v>
      </c>
      <c r="N49" s="346">
        <v>3.8010000000000002</v>
      </c>
      <c r="O49" s="188"/>
      <c r="P49" s="203">
        <v>4</v>
      </c>
      <c r="Q49" s="346">
        <v>1</v>
      </c>
      <c r="R49" s="188"/>
      <c r="S49" s="203">
        <v>4</v>
      </c>
      <c r="T49" s="346">
        <v>4</v>
      </c>
      <c r="V49" s="218">
        <v>5.0970000000000004</v>
      </c>
      <c r="W49" s="202">
        <v>4</v>
      </c>
      <c r="Y49" s="203">
        <v>11</v>
      </c>
      <c r="Z49" s="204">
        <v>7.8659999999999997</v>
      </c>
      <c r="AB49" s="203">
        <v>2</v>
      </c>
      <c r="AC49" s="204">
        <v>3.77</v>
      </c>
      <c r="AE49" s="203">
        <v>5</v>
      </c>
      <c r="AF49" s="204">
        <v>2.2160000000000002</v>
      </c>
    </row>
    <row r="50" spans="2:32" s="212" customFormat="1">
      <c r="B50" s="800"/>
      <c r="C50" s="223" t="s">
        <v>76</v>
      </c>
      <c r="D50" s="310">
        <v>2787</v>
      </c>
      <c r="E50" s="349"/>
      <c r="F50" s="728"/>
      <c r="G50" s="310">
        <v>1900</v>
      </c>
      <c r="H50" s="349">
        <v>2054</v>
      </c>
      <c r="I50" s="728"/>
      <c r="J50" s="310">
        <v>1399.396</v>
      </c>
      <c r="K50" s="349">
        <v>1934</v>
      </c>
      <c r="L50" s="227"/>
      <c r="M50" s="310">
        <v>1064.8679999999999</v>
      </c>
      <c r="N50" s="349">
        <v>1222.633</v>
      </c>
      <c r="P50" s="310">
        <v>1153</v>
      </c>
      <c r="Q50" s="349">
        <v>1187</v>
      </c>
      <c r="S50" s="221">
        <v>589</v>
      </c>
      <c r="T50" s="349">
        <v>1055</v>
      </c>
      <c r="V50" s="219">
        <v>499.30799999999999</v>
      </c>
      <c r="W50" s="225">
        <v>564</v>
      </c>
      <c r="Y50" s="221">
        <v>481</v>
      </c>
      <c r="Z50" s="220">
        <v>486.88099999999997</v>
      </c>
      <c r="AB50" s="221">
        <v>389</v>
      </c>
      <c r="AC50" s="220">
        <v>438.47199999999998</v>
      </c>
      <c r="AE50" s="221">
        <v>314</v>
      </c>
      <c r="AF50" s="220">
        <v>405.65</v>
      </c>
    </row>
    <row r="51" spans="2:32" ht="4.5" customHeight="1">
      <c r="B51" s="800"/>
      <c r="C51" s="215"/>
      <c r="D51" s="519"/>
      <c r="F51" s="215"/>
      <c r="G51" s="519"/>
      <c r="I51" s="215"/>
      <c r="J51" s="519"/>
      <c r="L51" s="215"/>
      <c r="M51" s="519"/>
      <c r="O51" s="188"/>
      <c r="R51" s="188"/>
      <c r="S51" s="216"/>
      <c r="T51" s="216"/>
      <c r="Y51" s="216"/>
      <c r="AB51" s="216"/>
      <c r="AE51" s="216"/>
    </row>
    <row r="52" spans="2:32" s="212" customFormat="1">
      <c r="B52" s="800"/>
      <c r="C52" s="223" t="s">
        <v>77</v>
      </c>
      <c r="D52" s="310">
        <v>5155</v>
      </c>
      <c r="E52" s="349"/>
      <c r="F52" s="728"/>
      <c r="G52" s="310">
        <v>4103</v>
      </c>
      <c r="H52" s="349">
        <v>4225</v>
      </c>
      <c r="I52" s="728"/>
      <c r="J52" s="310">
        <v>2610.663</v>
      </c>
      <c r="K52" s="349">
        <v>3826</v>
      </c>
      <c r="L52" s="227"/>
      <c r="M52" s="310">
        <v>2254.569</v>
      </c>
      <c r="N52" s="349">
        <v>2428.6869999999999</v>
      </c>
      <c r="P52" s="310">
        <v>2387</v>
      </c>
      <c r="Q52" s="349">
        <v>2350</v>
      </c>
      <c r="S52" s="310">
        <v>1508</v>
      </c>
      <c r="T52" s="349">
        <v>2289</v>
      </c>
      <c r="V52" s="224">
        <v>1262.9059999999999</v>
      </c>
      <c r="W52" s="521">
        <v>1224</v>
      </c>
      <c r="Y52" s="221">
        <v>968</v>
      </c>
      <c r="Z52" s="220">
        <v>956.79200000000003</v>
      </c>
      <c r="AB52" s="221">
        <v>866</v>
      </c>
      <c r="AC52" s="220">
        <v>956.66099999999994</v>
      </c>
      <c r="AE52" s="221">
        <v>604</v>
      </c>
      <c r="AF52" s="220">
        <v>717.83799999999997</v>
      </c>
    </row>
    <row r="53" spans="2:32" s="212" customFormat="1" ht="4.5" customHeight="1">
      <c r="B53" s="800"/>
      <c r="C53" s="215"/>
      <c r="D53" s="566"/>
      <c r="E53" s="233"/>
      <c r="F53" s="215"/>
      <c r="G53" s="566"/>
      <c r="H53" s="233"/>
      <c r="I53" s="215"/>
      <c r="J53" s="566"/>
      <c r="K53" s="233"/>
      <c r="L53" s="215"/>
      <c r="M53" s="566"/>
      <c r="N53" s="233"/>
      <c r="P53" s="233"/>
      <c r="Q53" s="233"/>
      <c r="S53" s="233"/>
      <c r="T53" s="233"/>
      <c r="Y53" s="233"/>
      <c r="AB53" s="233"/>
      <c r="AE53" s="233"/>
    </row>
    <row r="54" spans="2:32" s="212" customFormat="1">
      <c r="B54" s="800"/>
      <c r="C54" s="223" t="s">
        <v>36</v>
      </c>
      <c r="D54" s="310">
        <v>7509</v>
      </c>
      <c r="E54" s="349"/>
      <c r="F54" s="728"/>
      <c r="G54" s="310">
        <v>5794</v>
      </c>
      <c r="H54" s="349">
        <v>6075</v>
      </c>
      <c r="I54" s="728"/>
      <c r="J54" s="310">
        <v>4390.54</v>
      </c>
      <c r="K54" s="349">
        <v>5677</v>
      </c>
      <c r="L54" s="227"/>
      <c r="M54" s="310">
        <v>3848.4609999999998</v>
      </c>
      <c r="N54" s="349">
        <v>4135.5910000000003</v>
      </c>
      <c r="P54" s="310">
        <v>3784</v>
      </c>
      <c r="Q54" s="349">
        <v>3860</v>
      </c>
      <c r="S54" s="310">
        <v>2348</v>
      </c>
      <c r="T54" s="349">
        <v>3365</v>
      </c>
      <c r="V54" s="224">
        <v>1976.5940000000001</v>
      </c>
      <c r="W54" s="521">
        <v>1991</v>
      </c>
      <c r="Y54" s="310">
        <v>1619</v>
      </c>
      <c r="Z54" s="220">
        <v>1645.44</v>
      </c>
      <c r="AB54" s="310">
        <v>1431</v>
      </c>
      <c r="AC54" s="220">
        <v>1587.2439999999999</v>
      </c>
      <c r="AE54" s="310">
        <v>1117</v>
      </c>
      <c r="AF54" s="220">
        <v>1263.405</v>
      </c>
    </row>
    <row r="56" spans="2:32">
      <c r="B56" s="751" t="s">
        <v>125</v>
      </c>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row>
    <row r="57" spans="2:32">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row>
    <row r="58" spans="2:32">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row>
  </sheetData>
  <mergeCells count="14">
    <mergeCell ref="B56:AF58"/>
    <mergeCell ref="B3:AF3"/>
    <mergeCell ref="B7:B24"/>
    <mergeCell ref="B28:B54"/>
    <mergeCell ref="AE5:AF5"/>
    <mergeCell ref="AB5:AC5"/>
    <mergeCell ref="Y5:Z5"/>
    <mergeCell ref="V5:W5"/>
    <mergeCell ref="S5:T5"/>
    <mergeCell ref="P5:Q5"/>
    <mergeCell ref="M5:N5"/>
    <mergeCell ref="J5:K5"/>
    <mergeCell ref="G5:H5"/>
    <mergeCell ref="D5:E5"/>
  </mergeCells>
  <pageMargins left="0.7" right="0.7" top="0.75" bottom="0.75" header="0.3" footer="0.3"/>
  <pageSetup paperSize="9" scale="78" orientation="landscape" r:id="rId1"/>
  <headerFooter>
    <oddFooter>&amp;C&amp;"Candara,Regular"Ingenico - Investors Datapack - &amp;A&amp;R&amp;G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6"/>
  <sheetViews>
    <sheetView showGridLines="0" zoomScaleNormal="100" zoomScaleSheetLayoutView="100" workbookViewId="0">
      <selection activeCell="B3" sqref="B3:AE3"/>
    </sheetView>
  </sheetViews>
  <sheetFormatPr baseColWidth="10" defaultColWidth="9.140625" defaultRowHeight="12.75" outlineLevelCol="1"/>
  <cols>
    <col min="1" max="1" width="3.28515625" style="1" customWidth="1"/>
    <col min="2" max="2" width="29.5703125" style="1" customWidth="1"/>
    <col min="3" max="3" width="7.85546875" style="1" customWidth="1"/>
    <col min="4" max="4" width="7.85546875" style="1" hidden="1" customWidth="1" outlineLevel="1"/>
    <col min="5" max="5" width="1.42578125" style="1" customWidth="1" collapsed="1"/>
    <col min="6" max="7" width="7.85546875" style="1" customWidth="1"/>
    <col min="8" max="8" width="1.42578125" style="1" customWidth="1"/>
    <col min="9" max="10" width="7.85546875" style="1" customWidth="1"/>
    <col min="11" max="11" width="1.42578125" style="1" customWidth="1"/>
    <col min="12" max="12" width="7.85546875" style="1" customWidth="1"/>
    <col min="13" max="13" width="6.85546875" style="1" customWidth="1"/>
    <col min="14" max="14" width="1.42578125" style="1" customWidth="1"/>
    <col min="15" max="15" width="7.85546875" style="1" customWidth="1"/>
    <col min="16" max="16" width="8.140625" style="1" customWidth="1"/>
    <col min="17" max="17" width="1.42578125" style="1" customWidth="1"/>
    <col min="18" max="18" width="9.140625" style="1"/>
    <col min="19" max="19" width="9.140625" style="1" customWidth="1"/>
    <col min="20" max="20" width="1.140625" style="238" customWidth="1"/>
    <col min="21" max="21" width="9.140625" style="1"/>
    <col min="22" max="22" width="9.140625" style="1" customWidth="1"/>
    <col min="23" max="23" width="1.140625" style="238" customWidth="1"/>
    <col min="24" max="25" width="9.140625" style="1"/>
    <col min="26" max="26" width="1.140625" style="238" customWidth="1"/>
    <col min="27" max="28" width="9.140625" style="1"/>
    <col min="29" max="29" width="1.140625" style="238" customWidth="1"/>
    <col min="30" max="16384" width="9.140625" style="1"/>
  </cols>
  <sheetData>
    <row r="1" spans="2:31" ht="51.75" customHeight="1"/>
    <row r="3" spans="2:31">
      <c r="B3" s="750" t="s">
        <v>132</v>
      </c>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row>
    <row r="5" spans="2:31">
      <c r="B5" s="12"/>
      <c r="C5" s="801">
        <v>2019</v>
      </c>
      <c r="D5" s="802"/>
      <c r="E5" s="243"/>
      <c r="F5" s="801">
        <v>2018</v>
      </c>
      <c r="G5" s="802"/>
      <c r="H5" s="243"/>
      <c r="I5" s="801">
        <v>2017</v>
      </c>
      <c r="J5" s="802"/>
      <c r="K5" s="12"/>
      <c r="L5" s="801">
        <v>2016</v>
      </c>
      <c r="M5" s="802"/>
      <c r="N5" s="234"/>
      <c r="O5" s="801">
        <v>2015</v>
      </c>
      <c r="P5" s="802"/>
      <c r="Q5" s="234"/>
      <c r="R5" s="801">
        <v>2014</v>
      </c>
      <c r="S5" s="802"/>
      <c r="T5" s="234"/>
      <c r="U5" s="801">
        <v>2013</v>
      </c>
      <c r="V5" s="802"/>
      <c r="W5" s="234"/>
      <c r="X5" s="801">
        <v>2012</v>
      </c>
      <c r="Y5" s="802"/>
      <c r="Z5" s="234"/>
      <c r="AA5" s="801">
        <v>2011</v>
      </c>
      <c r="AB5" s="802"/>
      <c r="AC5" s="234"/>
      <c r="AD5" s="801">
        <v>2010</v>
      </c>
      <c r="AE5" s="802"/>
    </row>
    <row r="6" spans="2:31">
      <c r="B6" s="12"/>
      <c r="C6" s="523" t="s">
        <v>4</v>
      </c>
      <c r="D6" s="236" t="s">
        <v>5</v>
      </c>
      <c r="E6" s="243"/>
      <c r="F6" s="523" t="s">
        <v>4</v>
      </c>
      <c r="G6" s="236" t="s">
        <v>5</v>
      </c>
      <c r="H6" s="243"/>
      <c r="I6" s="523" t="s">
        <v>4</v>
      </c>
      <c r="J6" s="236" t="s">
        <v>5</v>
      </c>
      <c r="K6" s="12"/>
      <c r="L6" s="523" t="s">
        <v>4</v>
      </c>
      <c r="M6" s="236" t="s">
        <v>5</v>
      </c>
      <c r="N6" s="237"/>
      <c r="O6" s="524" t="s">
        <v>4</v>
      </c>
      <c r="P6" s="525" t="s">
        <v>5</v>
      </c>
      <c r="Q6" s="237"/>
      <c r="R6" s="524" t="s">
        <v>4</v>
      </c>
      <c r="S6" s="525" t="s">
        <v>5</v>
      </c>
      <c r="T6" s="237"/>
      <c r="U6" s="524" t="s">
        <v>4</v>
      </c>
      <c r="V6" s="525" t="s">
        <v>5</v>
      </c>
      <c r="W6" s="237"/>
      <c r="X6" s="524" t="s">
        <v>4</v>
      </c>
      <c r="Y6" s="525" t="s">
        <v>5</v>
      </c>
      <c r="Z6" s="237"/>
      <c r="AA6" s="524" t="s">
        <v>4</v>
      </c>
      <c r="AB6" s="525" t="s">
        <v>5</v>
      </c>
      <c r="AC6" s="237"/>
      <c r="AD6" s="524" t="s">
        <v>4</v>
      </c>
      <c r="AE6" s="525" t="s">
        <v>5</v>
      </c>
    </row>
    <row r="7" spans="2:31" ht="2.25" customHeight="1">
      <c r="B7" s="12"/>
      <c r="C7" s="12"/>
      <c r="D7" s="12"/>
      <c r="E7" s="12"/>
      <c r="F7" s="12"/>
      <c r="G7" s="12"/>
      <c r="H7" s="12"/>
      <c r="I7" s="12"/>
      <c r="J7" s="12"/>
      <c r="K7" s="12"/>
      <c r="L7" s="12"/>
      <c r="M7" s="10"/>
      <c r="N7" s="238"/>
      <c r="O7" s="12"/>
      <c r="P7" s="10"/>
      <c r="Q7" s="238"/>
      <c r="R7" s="12"/>
      <c r="S7" s="10"/>
      <c r="U7" s="12"/>
      <c r="V7" s="12"/>
      <c r="X7" s="12"/>
      <c r="Y7" s="12"/>
      <c r="AA7" s="12"/>
      <c r="AB7" s="12"/>
      <c r="AD7" s="12"/>
      <c r="AE7" s="12"/>
    </row>
    <row r="8" spans="2:31" s="242" customFormat="1">
      <c r="B8" s="241" t="s">
        <v>2</v>
      </c>
      <c r="C8" s="241">
        <v>254</v>
      </c>
      <c r="D8" s="240"/>
      <c r="E8" s="243"/>
      <c r="F8" s="241">
        <v>193</v>
      </c>
      <c r="G8" s="240">
        <v>488</v>
      </c>
      <c r="H8" s="243"/>
      <c r="I8" s="241">
        <v>244</v>
      </c>
      <c r="J8" s="240">
        <v>526</v>
      </c>
      <c r="K8" s="244"/>
      <c r="L8" s="312">
        <v>244</v>
      </c>
      <c r="M8" s="353">
        <v>476</v>
      </c>
      <c r="N8" s="10"/>
      <c r="O8" s="312">
        <v>249</v>
      </c>
      <c r="P8" s="353">
        <v>508</v>
      </c>
      <c r="Q8" s="10"/>
      <c r="R8" s="312">
        <v>158</v>
      </c>
      <c r="S8" s="353">
        <v>377</v>
      </c>
      <c r="T8" s="10"/>
      <c r="U8" s="241">
        <v>122</v>
      </c>
      <c r="V8" s="240">
        <v>279</v>
      </c>
      <c r="W8" s="10"/>
      <c r="X8" s="241">
        <v>80</v>
      </c>
      <c r="Y8" s="240">
        <v>223</v>
      </c>
      <c r="Z8" s="10"/>
      <c r="AA8" s="241">
        <v>63</v>
      </c>
      <c r="AB8" s="240">
        <v>180</v>
      </c>
      <c r="AC8" s="10"/>
      <c r="AD8" s="241">
        <v>54</v>
      </c>
      <c r="AE8" s="240">
        <v>166</v>
      </c>
    </row>
    <row r="9" spans="2:31" s="242" customFormat="1">
      <c r="B9" s="245" t="s">
        <v>406</v>
      </c>
      <c r="C9" s="245">
        <v>-17</v>
      </c>
      <c r="D9" s="244"/>
      <c r="E9" s="243"/>
      <c r="F9" s="245"/>
      <c r="G9" s="244"/>
      <c r="H9" s="243"/>
      <c r="I9" s="245"/>
      <c r="J9" s="244"/>
      <c r="K9" s="244"/>
      <c r="L9" s="313"/>
      <c r="M9" s="354"/>
      <c r="N9" s="10"/>
      <c r="O9" s="313"/>
      <c r="P9" s="354"/>
      <c r="Q9" s="10"/>
      <c r="R9" s="313"/>
      <c r="S9" s="354"/>
      <c r="T9" s="10"/>
      <c r="U9" s="245"/>
      <c r="V9" s="244"/>
      <c r="W9" s="10"/>
      <c r="X9" s="245"/>
      <c r="Y9" s="244"/>
      <c r="Z9" s="10"/>
      <c r="AA9" s="245"/>
      <c r="AB9" s="244"/>
      <c r="AC9" s="10"/>
      <c r="AD9" s="245"/>
      <c r="AE9" s="244"/>
    </row>
    <row r="10" spans="2:31">
      <c r="B10" s="245" t="s">
        <v>31</v>
      </c>
      <c r="C10" s="245">
        <v>-4</v>
      </c>
      <c r="D10" s="244"/>
      <c r="E10" s="243"/>
      <c r="F10" s="245">
        <v>-44</v>
      </c>
      <c r="G10" s="244">
        <v>22</v>
      </c>
      <c r="H10" s="243"/>
      <c r="I10" s="245">
        <v>-79</v>
      </c>
      <c r="J10" s="244">
        <v>-68</v>
      </c>
      <c r="K10" s="244"/>
      <c r="L10" s="313">
        <v>-69</v>
      </c>
      <c r="M10" s="354">
        <v>-12</v>
      </c>
      <c r="N10" s="238"/>
      <c r="O10" s="313">
        <v>-81</v>
      </c>
      <c r="P10" s="354">
        <v>-14</v>
      </c>
      <c r="Q10" s="238"/>
      <c r="R10" s="313">
        <v>-42</v>
      </c>
      <c r="S10" s="354">
        <v>40</v>
      </c>
      <c r="U10" s="245">
        <v>-11</v>
      </c>
      <c r="V10" s="244">
        <v>38</v>
      </c>
      <c r="X10" s="245">
        <v>-45</v>
      </c>
      <c r="Y10" s="244">
        <v>3</v>
      </c>
      <c r="AA10" s="245">
        <v>-39</v>
      </c>
      <c r="AB10" s="244">
        <v>-30</v>
      </c>
      <c r="AD10" s="245">
        <v>1</v>
      </c>
      <c r="AE10" s="244">
        <v>16</v>
      </c>
    </row>
    <row r="11" spans="2:31">
      <c r="B11" s="245" t="s">
        <v>32</v>
      </c>
      <c r="C11" s="245">
        <v>-60</v>
      </c>
      <c r="D11" s="244"/>
      <c r="E11" s="243"/>
      <c r="F11" s="245">
        <v>-53</v>
      </c>
      <c r="G11" s="244">
        <v>-117</v>
      </c>
      <c r="H11" s="243"/>
      <c r="I11" s="245">
        <v>-38</v>
      </c>
      <c r="J11" s="244">
        <v>-87</v>
      </c>
      <c r="K11" s="244"/>
      <c r="L11" s="313">
        <v>-27</v>
      </c>
      <c r="M11" s="354">
        <v>-77</v>
      </c>
      <c r="N11" s="238"/>
      <c r="O11" s="313">
        <v>-27</v>
      </c>
      <c r="P11" s="354">
        <v>-62</v>
      </c>
      <c r="Q11" s="238"/>
      <c r="R11" s="313">
        <v>-21</v>
      </c>
      <c r="S11" s="354">
        <v>-51</v>
      </c>
      <c r="U11" s="245">
        <v>-18</v>
      </c>
      <c r="V11" s="244">
        <v>-40</v>
      </c>
      <c r="X11" s="245">
        <v>-22</v>
      </c>
      <c r="Y11" s="244">
        <v>-44</v>
      </c>
      <c r="AA11" s="245">
        <v>-12</v>
      </c>
      <c r="AB11" s="244">
        <v>-34</v>
      </c>
      <c r="AD11" s="245">
        <v>-11</v>
      </c>
      <c r="AE11" s="244">
        <v>-23</v>
      </c>
    </row>
    <row r="12" spans="2:31">
      <c r="B12" s="245" t="s">
        <v>33</v>
      </c>
      <c r="C12" s="245">
        <v>-18</v>
      </c>
      <c r="D12" s="244"/>
      <c r="E12" s="243"/>
      <c r="F12" s="245">
        <v>-16</v>
      </c>
      <c r="G12" s="244">
        <v>-47</v>
      </c>
      <c r="H12" s="243"/>
      <c r="I12" s="245">
        <v>-7</v>
      </c>
      <c r="J12" s="244">
        <v>-31</v>
      </c>
      <c r="K12" s="244"/>
      <c r="L12" s="313">
        <v>-2</v>
      </c>
      <c r="M12" s="354">
        <v>-4</v>
      </c>
      <c r="N12" s="238"/>
      <c r="O12" s="313">
        <v>-1</v>
      </c>
      <c r="P12" s="354">
        <v>-5</v>
      </c>
      <c r="Q12" s="238"/>
      <c r="R12" s="313">
        <v>-2</v>
      </c>
      <c r="S12" s="354">
        <v>-12</v>
      </c>
      <c r="U12" s="245">
        <v>-6</v>
      </c>
      <c r="V12" s="244">
        <v>-10</v>
      </c>
      <c r="X12" s="245">
        <v>-5</v>
      </c>
      <c r="Y12" s="244">
        <v>-9</v>
      </c>
      <c r="AA12" s="245">
        <v>-5</v>
      </c>
      <c r="AB12" s="244">
        <v>-16</v>
      </c>
      <c r="AD12" s="245">
        <v>-3</v>
      </c>
      <c r="AE12" s="244">
        <v>-11</v>
      </c>
    </row>
    <row r="13" spans="2:31">
      <c r="B13" s="245" t="s">
        <v>34</v>
      </c>
      <c r="C13" s="245">
        <v>-35</v>
      </c>
      <c r="D13" s="244"/>
      <c r="E13" s="243"/>
      <c r="F13" s="245">
        <v>-57</v>
      </c>
      <c r="G13" s="244">
        <v>-107</v>
      </c>
      <c r="H13" s="243"/>
      <c r="I13" s="245">
        <v>-52</v>
      </c>
      <c r="J13" s="244">
        <v>-101</v>
      </c>
      <c r="K13" s="244"/>
      <c r="L13" s="313">
        <f>-7-75</f>
        <v>-82</v>
      </c>
      <c r="M13" s="354">
        <v>-135</v>
      </c>
      <c r="N13" s="238"/>
      <c r="O13" s="313">
        <v>-81</v>
      </c>
      <c r="P13" s="354">
        <v>-142</v>
      </c>
      <c r="Q13" s="238"/>
      <c r="R13" s="313">
        <v>-34</v>
      </c>
      <c r="S13" s="354">
        <v>-99</v>
      </c>
      <c r="U13" s="245">
        <v>-41</v>
      </c>
      <c r="V13" s="244">
        <f>-9-82</f>
        <v>-91</v>
      </c>
      <c r="X13" s="245">
        <v>-24</v>
      </c>
      <c r="Y13" s="244">
        <v>-47</v>
      </c>
      <c r="AA13" s="245">
        <v>-14</v>
      </c>
      <c r="AB13" s="244">
        <v>-31</v>
      </c>
      <c r="AD13" s="245">
        <v>-27</v>
      </c>
      <c r="AE13" s="244">
        <v>-48</v>
      </c>
    </row>
    <row r="14" spans="2:31" s="242" customFormat="1">
      <c r="B14" s="249" t="s">
        <v>118</v>
      </c>
      <c r="C14" s="249">
        <v>120</v>
      </c>
      <c r="D14" s="247"/>
      <c r="E14" s="569"/>
      <c r="F14" s="249">
        <v>23</v>
      </c>
      <c r="G14" s="247">
        <v>238</v>
      </c>
      <c r="H14" s="569"/>
      <c r="I14" s="249">
        <v>69</v>
      </c>
      <c r="J14" s="247">
        <v>239</v>
      </c>
      <c r="K14" s="682"/>
      <c r="L14" s="314">
        <v>64</v>
      </c>
      <c r="M14" s="355">
        <v>248</v>
      </c>
      <c r="N14" s="248"/>
      <c r="O14" s="314">
        <v>59</v>
      </c>
      <c r="P14" s="355">
        <v>285</v>
      </c>
      <c r="Q14" s="248"/>
      <c r="R14" s="314">
        <v>59</v>
      </c>
      <c r="S14" s="355">
        <v>255</v>
      </c>
      <c r="T14" s="248"/>
      <c r="U14" s="249">
        <v>46</v>
      </c>
      <c r="V14" s="247">
        <v>177</v>
      </c>
      <c r="W14" s="248"/>
      <c r="X14" s="249">
        <v>-16</v>
      </c>
      <c r="Y14" s="247">
        <v>125</v>
      </c>
      <c r="Z14" s="248"/>
      <c r="AA14" s="249">
        <v>-7</v>
      </c>
      <c r="AB14" s="247">
        <v>69</v>
      </c>
      <c r="AC14" s="248"/>
      <c r="AD14" s="249">
        <v>14</v>
      </c>
      <c r="AE14" s="247">
        <f>SUM(AE8:AE13)</f>
        <v>100</v>
      </c>
    </row>
    <row r="15" spans="2:31" ht="2.25" customHeight="1">
      <c r="B15" s="12"/>
      <c r="C15" s="245"/>
      <c r="D15" s="244"/>
      <c r="E15" s="12"/>
      <c r="F15" s="245"/>
      <c r="G15" s="244"/>
      <c r="H15" s="12"/>
      <c r="I15" s="245"/>
      <c r="J15" s="244"/>
      <c r="K15" s="12"/>
      <c r="L15" s="10"/>
      <c r="M15" s="10"/>
      <c r="N15" s="238"/>
      <c r="O15" s="10"/>
      <c r="P15" s="10"/>
      <c r="Q15" s="238"/>
      <c r="R15" s="10"/>
      <c r="S15" s="10"/>
      <c r="U15" s="12"/>
      <c r="V15" s="12"/>
      <c r="X15" s="12"/>
      <c r="Y15" s="12"/>
      <c r="AA15" s="12"/>
      <c r="AB15" s="12"/>
      <c r="AD15" s="12"/>
      <c r="AE15" s="12"/>
    </row>
    <row r="16" spans="2:31" s="242" customFormat="1">
      <c r="B16" s="260" t="s">
        <v>117</v>
      </c>
      <c r="C16" s="748">
        <v>0.47199999999999998</v>
      </c>
      <c r="D16" s="251"/>
      <c r="E16" s="569"/>
      <c r="F16" s="252">
        <v>0.11700000000000001</v>
      </c>
      <c r="G16" s="251">
        <v>0.48899999999999999</v>
      </c>
      <c r="H16" s="569"/>
      <c r="I16" s="252">
        <v>0.28000000000000003</v>
      </c>
      <c r="J16" s="251">
        <v>0.45500000000000002</v>
      </c>
      <c r="K16" s="682"/>
      <c r="L16" s="315">
        <v>0.26</v>
      </c>
      <c r="M16" s="356">
        <v>0.52</v>
      </c>
      <c r="N16" s="248"/>
      <c r="O16" s="315">
        <v>0.24</v>
      </c>
      <c r="P16" s="356">
        <v>0.56000000000000005</v>
      </c>
      <c r="Q16" s="248"/>
      <c r="R16" s="315">
        <v>0.37</v>
      </c>
      <c r="S16" s="356">
        <v>0.67639257294429711</v>
      </c>
      <c r="T16" s="248"/>
      <c r="U16" s="252"/>
      <c r="V16" s="251">
        <v>0.63</v>
      </c>
      <c r="W16" s="248"/>
      <c r="X16" s="252"/>
      <c r="Y16" s="251">
        <v>0.56000000000000005</v>
      </c>
      <c r="Z16" s="248"/>
      <c r="AA16" s="252"/>
      <c r="AB16" s="251">
        <v>0.37</v>
      </c>
      <c r="AC16" s="248"/>
      <c r="AD16" s="252"/>
      <c r="AE16" s="251">
        <v>0.6</v>
      </c>
    </row>
    <row r="17" spans="2:31" ht="12" customHeight="1">
      <c r="B17" s="12"/>
      <c r="C17" s="12"/>
      <c r="D17" s="12"/>
      <c r="E17" s="12"/>
      <c r="F17" s="12"/>
      <c r="G17" s="12"/>
      <c r="H17" s="12"/>
      <c r="I17" s="12"/>
      <c r="J17" s="12"/>
      <c r="K17" s="12"/>
      <c r="L17" s="10"/>
      <c r="M17" s="357"/>
      <c r="N17" s="238"/>
      <c r="O17" s="10"/>
      <c r="P17" s="357"/>
      <c r="Q17" s="238"/>
      <c r="R17" s="10"/>
      <c r="S17" s="357"/>
      <c r="U17" s="12"/>
      <c r="V17" s="12"/>
      <c r="X17" s="12"/>
      <c r="Y17" s="12"/>
      <c r="AA17" s="12"/>
      <c r="AB17" s="12"/>
      <c r="AD17" s="12"/>
      <c r="AE17" s="12"/>
    </row>
    <row r="18" spans="2:31" s="242" customFormat="1">
      <c r="B18" s="260" t="s">
        <v>383</v>
      </c>
      <c r="C18" s="690"/>
      <c r="D18" s="691"/>
      <c r="E18" s="569"/>
      <c r="F18" s="695">
        <v>40</v>
      </c>
      <c r="G18" s="259">
        <v>285</v>
      </c>
      <c r="H18" s="569"/>
      <c r="I18" s="695">
        <v>76</v>
      </c>
      <c r="J18" s="259">
        <v>269</v>
      </c>
      <c r="K18" s="682"/>
      <c r="L18" s="262">
        <v>64</v>
      </c>
      <c r="M18" s="360">
        <v>255</v>
      </c>
      <c r="N18" s="248"/>
      <c r="O18" s="690"/>
      <c r="P18" s="691"/>
      <c r="Q18" s="248"/>
      <c r="R18" s="690"/>
      <c r="S18" s="691"/>
      <c r="T18" s="248"/>
      <c r="U18" s="690"/>
      <c r="V18" s="691"/>
      <c r="W18" s="248"/>
      <c r="X18" s="690"/>
      <c r="Y18" s="691"/>
      <c r="Z18" s="248"/>
      <c r="AA18" s="690"/>
      <c r="AB18" s="691"/>
      <c r="AC18" s="248"/>
      <c r="AD18" s="690"/>
      <c r="AE18" s="691"/>
    </row>
    <row r="19" spans="2:31" ht="2.25" customHeight="1">
      <c r="B19" s="12"/>
      <c r="C19" s="10"/>
      <c r="D19" s="10"/>
      <c r="E19" s="12"/>
      <c r="F19" s="245"/>
      <c r="G19" s="244"/>
      <c r="H19" s="12"/>
      <c r="I19" s="245"/>
      <c r="J19" s="244"/>
      <c r="K19" s="12"/>
      <c r="L19" s="10"/>
      <c r="M19" s="10"/>
      <c r="N19" s="238"/>
      <c r="O19" s="10"/>
      <c r="P19" s="10"/>
      <c r="Q19" s="238"/>
      <c r="R19" s="10"/>
      <c r="S19" s="10"/>
      <c r="U19" s="12"/>
      <c r="V19" s="12"/>
      <c r="X19" s="12"/>
      <c r="Y19" s="12"/>
      <c r="AA19" s="12"/>
      <c r="AB19" s="12"/>
      <c r="AD19" s="12"/>
      <c r="AE19" s="12"/>
    </row>
    <row r="20" spans="2:31" s="242" customFormat="1">
      <c r="B20" s="260" t="s">
        <v>384</v>
      </c>
      <c r="C20" s="692"/>
      <c r="D20" s="689"/>
      <c r="E20" s="569"/>
      <c r="F20" s="252">
        <v>0.20699999999999999</v>
      </c>
      <c r="G20" s="251">
        <v>0.58499999999999996</v>
      </c>
      <c r="H20" s="569"/>
      <c r="I20" s="252">
        <v>0.31</v>
      </c>
      <c r="J20" s="251">
        <v>0.51</v>
      </c>
      <c r="K20" s="682"/>
      <c r="L20" s="315">
        <v>0.26</v>
      </c>
      <c r="M20" s="356">
        <v>0.54</v>
      </c>
      <c r="N20" s="248"/>
      <c r="O20" s="692"/>
      <c r="P20" s="689"/>
      <c r="Q20" s="248"/>
      <c r="R20" s="692"/>
      <c r="S20" s="689"/>
      <c r="T20" s="248"/>
      <c r="U20" s="692"/>
      <c r="V20" s="689"/>
      <c r="W20" s="248"/>
      <c r="X20" s="692"/>
      <c r="Y20" s="689"/>
      <c r="Z20" s="248"/>
      <c r="AA20" s="692"/>
      <c r="AB20" s="689"/>
      <c r="AC20" s="248"/>
      <c r="AD20" s="692"/>
      <c r="AE20" s="689"/>
    </row>
    <row r="21" spans="2:31" ht="12" customHeight="1">
      <c r="B21" s="12"/>
      <c r="C21" s="12"/>
      <c r="D21" s="12"/>
      <c r="E21" s="12"/>
      <c r="F21" s="12"/>
      <c r="G21" s="12"/>
      <c r="H21" s="12"/>
      <c r="I21" s="12"/>
      <c r="J21" s="12"/>
      <c r="K21" s="12"/>
      <c r="L21" s="10"/>
      <c r="M21" s="357"/>
      <c r="N21" s="238"/>
      <c r="O21" s="10"/>
      <c r="P21" s="357"/>
      <c r="Q21" s="238"/>
      <c r="R21" s="10"/>
      <c r="S21" s="357"/>
      <c r="U21" s="12"/>
      <c r="V21" s="12"/>
      <c r="X21" s="12"/>
      <c r="Y21" s="12"/>
      <c r="AA21" s="12"/>
      <c r="AB21" s="12"/>
      <c r="AD21" s="12"/>
      <c r="AE21" s="12"/>
    </row>
    <row r="22" spans="2:31" s="242" customFormat="1">
      <c r="B22" s="239" t="s">
        <v>42</v>
      </c>
      <c r="C22" s="241">
        <v>1518</v>
      </c>
      <c r="D22" s="240"/>
      <c r="E22" s="243"/>
      <c r="F22" s="241">
        <v>1471</v>
      </c>
      <c r="G22" s="240">
        <v>1471</v>
      </c>
      <c r="H22" s="243"/>
      <c r="I22" s="241">
        <v>126</v>
      </c>
      <c r="J22" s="240">
        <v>126</v>
      </c>
      <c r="K22" s="243"/>
      <c r="L22" s="312">
        <v>252</v>
      </c>
      <c r="M22" s="353">
        <v>252</v>
      </c>
      <c r="N22" s="10"/>
      <c r="O22" s="312">
        <v>764</v>
      </c>
      <c r="P22" s="353">
        <v>764</v>
      </c>
      <c r="Q22" s="10"/>
      <c r="R22" s="312">
        <v>296</v>
      </c>
      <c r="S22" s="353">
        <v>296</v>
      </c>
      <c r="T22" s="10"/>
      <c r="U22" s="241">
        <v>75</v>
      </c>
      <c r="V22" s="240">
        <v>75</v>
      </c>
      <c r="W22" s="10"/>
      <c r="X22" s="241">
        <v>110</v>
      </c>
      <c r="Y22" s="240">
        <v>110</v>
      </c>
      <c r="Z22" s="10"/>
      <c r="AA22" s="241">
        <v>109</v>
      </c>
      <c r="AB22" s="240">
        <v>109</v>
      </c>
      <c r="AC22" s="10"/>
      <c r="AD22" s="241">
        <v>145</v>
      </c>
      <c r="AE22" s="240">
        <f>AD22</f>
        <v>145</v>
      </c>
    </row>
    <row r="23" spans="2:31" s="242" customFormat="1">
      <c r="B23" s="243" t="s">
        <v>35</v>
      </c>
      <c r="C23" s="245">
        <v>120</v>
      </c>
      <c r="D23" s="244"/>
      <c r="E23" s="243"/>
      <c r="F23" s="245">
        <v>23</v>
      </c>
      <c r="G23" s="244">
        <v>238</v>
      </c>
      <c r="H23" s="243"/>
      <c r="I23" s="245">
        <v>69</v>
      </c>
      <c r="J23" s="244">
        <v>239</v>
      </c>
      <c r="K23" s="243"/>
      <c r="L23" s="313">
        <v>64</v>
      </c>
      <c r="M23" s="354">
        <v>248</v>
      </c>
      <c r="N23" s="10"/>
      <c r="O23" s="313">
        <v>59</v>
      </c>
      <c r="P23" s="354">
        <v>285</v>
      </c>
      <c r="Q23" s="10"/>
      <c r="R23" s="313">
        <v>59</v>
      </c>
      <c r="S23" s="354">
        <v>255</v>
      </c>
      <c r="T23" s="10"/>
      <c r="U23" s="245">
        <v>46</v>
      </c>
      <c r="V23" s="244">
        <v>177</v>
      </c>
      <c r="W23" s="10"/>
      <c r="X23" s="245">
        <v>-16</v>
      </c>
      <c r="Y23" s="244">
        <v>125</v>
      </c>
      <c r="Z23" s="10"/>
      <c r="AA23" s="245">
        <v>-7</v>
      </c>
      <c r="AB23" s="244">
        <v>69</v>
      </c>
      <c r="AC23" s="10"/>
      <c r="AD23" s="245">
        <v>14</v>
      </c>
      <c r="AE23" s="244">
        <v>100</v>
      </c>
    </row>
    <row r="24" spans="2:31">
      <c r="B24" s="243" t="s">
        <v>37</v>
      </c>
      <c r="C24" s="245">
        <v>-2</v>
      </c>
      <c r="D24" s="244"/>
      <c r="E24" s="243"/>
      <c r="F24" s="245">
        <v>-48</v>
      </c>
      <c r="G24" s="244">
        <v>-55</v>
      </c>
      <c r="H24" s="243"/>
      <c r="I24" s="245">
        <v>-40</v>
      </c>
      <c r="J24" s="244">
        <v>-40</v>
      </c>
      <c r="K24" s="243"/>
      <c r="L24" s="313">
        <v>-35</v>
      </c>
      <c r="M24" s="354">
        <v>-37</v>
      </c>
      <c r="N24" s="238"/>
      <c r="O24" s="313">
        <v>-31</v>
      </c>
      <c r="P24" s="354">
        <v>-31</v>
      </c>
      <c r="Q24" s="238"/>
      <c r="R24" s="313">
        <v>-20</v>
      </c>
      <c r="S24" s="354">
        <v>-20</v>
      </c>
      <c r="U24" s="245">
        <v>-13</v>
      </c>
      <c r="V24" s="244">
        <v>-13</v>
      </c>
      <c r="X24" s="245">
        <v>-11</v>
      </c>
      <c r="Y24" s="244">
        <v>-14</v>
      </c>
      <c r="AA24" s="245">
        <v>-5</v>
      </c>
      <c r="AB24" s="244">
        <v>-5</v>
      </c>
      <c r="AD24" s="245">
        <v>-9</v>
      </c>
      <c r="AE24" s="244">
        <v>-9</v>
      </c>
    </row>
    <row r="25" spans="2:31">
      <c r="B25" s="243" t="s">
        <v>337</v>
      </c>
      <c r="C25" s="245"/>
      <c r="D25" s="244"/>
      <c r="E25" s="243"/>
      <c r="F25" s="245"/>
      <c r="G25" s="244"/>
      <c r="H25" s="243"/>
      <c r="I25" s="245"/>
      <c r="J25" s="244"/>
      <c r="K25" s="243"/>
      <c r="L25" s="313"/>
      <c r="M25" s="354"/>
      <c r="N25" s="238"/>
      <c r="O25" s="313">
        <v>111</v>
      </c>
      <c r="P25" s="354">
        <v>112</v>
      </c>
      <c r="Q25" s="238"/>
      <c r="R25" s="313">
        <v>10</v>
      </c>
      <c r="S25" s="354">
        <v>131</v>
      </c>
      <c r="U25" s="245"/>
      <c r="V25" s="244"/>
      <c r="X25" s="245"/>
      <c r="Y25" s="244"/>
      <c r="AA25" s="245"/>
      <c r="AB25" s="244"/>
      <c r="AD25" s="245"/>
      <c r="AE25" s="244"/>
    </row>
    <row r="26" spans="2:31">
      <c r="B26" s="243" t="s">
        <v>338</v>
      </c>
      <c r="C26" s="245"/>
      <c r="D26" s="244"/>
      <c r="E26" s="243"/>
      <c r="F26" s="245"/>
      <c r="G26" s="244"/>
      <c r="H26" s="243"/>
      <c r="I26" s="245"/>
      <c r="J26" s="244"/>
      <c r="K26" s="243"/>
      <c r="L26" s="313"/>
      <c r="M26" s="354"/>
      <c r="N26" s="238"/>
      <c r="O26" s="313">
        <v>73</v>
      </c>
      <c r="P26" s="354">
        <v>73</v>
      </c>
      <c r="Q26" s="238"/>
      <c r="R26" s="313"/>
      <c r="S26" s="354"/>
      <c r="U26" s="245"/>
      <c r="V26" s="244"/>
      <c r="X26" s="245"/>
      <c r="Y26" s="244"/>
      <c r="AA26" s="245"/>
      <c r="AB26" s="244"/>
      <c r="AD26" s="245"/>
      <c r="AE26" s="244"/>
    </row>
    <row r="27" spans="2:31">
      <c r="B27" s="243" t="s">
        <v>398</v>
      </c>
      <c r="C27" s="245"/>
      <c r="D27" s="244"/>
      <c r="E27" s="243"/>
      <c r="F27" s="245">
        <v>-87</v>
      </c>
      <c r="G27" s="244">
        <v>-87</v>
      </c>
      <c r="H27" s="243"/>
      <c r="I27" s="245"/>
      <c r="J27" s="244"/>
      <c r="K27" s="243"/>
      <c r="L27" s="313"/>
      <c r="M27" s="354"/>
      <c r="N27" s="238"/>
      <c r="O27" s="313"/>
      <c r="P27" s="354"/>
      <c r="Q27" s="238"/>
      <c r="R27" s="313"/>
      <c r="S27" s="354"/>
      <c r="U27" s="245"/>
      <c r="V27" s="244"/>
      <c r="X27" s="245"/>
      <c r="Y27" s="244"/>
      <c r="AA27" s="245"/>
      <c r="AB27" s="244"/>
      <c r="AD27" s="245"/>
      <c r="AE27" s="244"/>
    </row>
    <row r="28" spans="2:31">
      <c r="B28" s="243" t="s">
        <v>356</v>
      </c>
      <c r="C28" s="245"/>
      <c r="D28" s="244"/>
      <c r="E28" s="243"/>
      <c r="F28" s="245"/>
      <c r="G28" s="244"/>
      <c r="H28" s="243"/>
      <c r="I28" s="245"/>
      <c r="J28" s="244"/>
      <c r="K28" s="243"/>
      <c r="L28" s="313"/>
      <c r="M28" s="354">
        <v>-14</v>
      </c>
      <c r="N28" s="238"/>
      <c r="O28" s="313"/>
      <c r="P28" s="354"/>
      <c r="Q28" s="238"/>
      <c r="R28" s="313"/>
      <c r="S28" s="354"/>
      <c r="U28" s="245"/>
      <c r="V28" s="244"/>
      <c r="X28" s="245"/>
      <c r="Y28" s="244"/>
      <c r="AA28" s="245"/>
      <c r="AB28" s="244"/>
      <c r="AD28" s="245"/>
      <c r="AE28" s="244"/>
    </row>
    <row r="29" spans="2:31">
      <c r="B29" s="243" t="s">
        <v>38</v>
      </c>
      <c r="C29" s="245">
        <v>-73</v>
      </c>
      <c r="D29" s="244"/>
      <c r="E29" s="243"/>
      <c r="F29" s="245">
        <v>-15</v>
      </c>
      <c r="G29" s="244">
        <v>-129</v>
      </c>
      <c r="H29" s="243"/>
      <c r="I29" s="245">
        <v>-63</v>
      </c>
      <c r="J29" s="244">
        <v>-1248</v>
      </c>
      <c r="K29" s="243"/>
      <c r="L29" s="316">
        <v>4</v>
      </c>
      <c r="M29" s="354">
        <v>-61</v>
      </c>
      <c r="N29" s="238"/>
      <c r="O29" s="316">
        <v>94</v>
      </c>
      <c r="P29" s="354">
        <v>87</v>
      </c>
      <c r="Q29" s="238"/>
      <c r="R29" s="316"/>
      <c r="S29" s="354">
        <v>-809</v>
      </c>
      <c r="U29" s="245">
        <v>-359</v>
      </c>
      <c r="V29" s="244">
        <v>-363</v>
      </c>
      <c r="X29" s="245">
        <v>-20</v>
      </c>
      <c r="Y29" s="244">
        <v>-69</v>
      </c>
      <c r="AA29" s="245"/>
      <c r="AB29" s="244">
        <v>-81</v>
      </c>
      <c r="AD29" s="245">
        <v>-5</v>
      </c>
      <c r="AE29" s="244">
        <v>-58</v>
      </c>
    </row>
    <row r="30" spans="2:31">
      <c r="B30" s="253" t="s">
        <v>39</v>
      </c>
      <c r="C30" s="255">
        <v>7</v>
      </c>
      <c r="D30" s="254"/>
      <c r="E30" s="243"/>
      <c r="F30" s="255">
        <f>-103</f>
        <v>-103</v>
      </c>
      <c r="G30" s="254">
        <v>-14</v>
      </c>
      <c r="H30" s="243"/>
      <c r="I30" s="255">
        <v>-17</v>
      </c>
      <c r="J30" s="254">
        <v>-296</v>
      </c>
      <c r="K30" s="243"/>
      <c r="L30" s="317">
        <v>-13</v>
      </c>
      <c r="M30" s="358">
        <v>-10</v>
      </c>
      <c r="N30" s="238"/>
      <c r="O30" s="317">
        <v>18</v>
      </c>
      <c r="P30" s="358">
        <v>-14</v>
      </c>
      <c r="Q30" s="238"/>
      <c r="R30" s="317">
        <v>-4</v>
      </c>
      <c r="S30" s="358">
        <v>-25</v>
      </c>
      <c r="U30" s="255">
        <v>-13</v>
      </c>
      <c r="V30" s="254">
        <v>-22</v>
      </c>
      <c r="X30" s="255">
        <v>2</v>
      </c>
      <c r="Y30" s="254">
        <v>-7</v>
      </c>
      <c r="AA30" s="255">
        <v>27</v>
      </c>
      <c r="AB30" s="254">
        <v>16</v>
      </c>
      <c r="AD30" s="255">
        <v>1</v>
      </c>
      <c r="AE30" s="254">
        <v>3</v>
      </c>
    </row>
    <row r="31" spans="2:31">
      <c r="B31" s="12"/>
      <c r="C31" s="12"/>
      <c r="D31" s="12"/>
      <c r="E31" s="12"/>
      <c r="F31" s="12"/>
      <c r="G31" s="12"/>
      <c r="H31" s="12"/>
      <c r="I31" s="12"/>
      <c r="J31" s="12"/>
      <c r="K31" s="12"/>
      <c r="L31" s="10"/>
      <c r="M31" s="10"/>
      <c r="N31" s="238"/>
      <c r="O31" s="10"/>
      <c r="P31" s="10"/>
      <c r="Q31" s="238"/>
      <c r="R31" s="10"/>
      <c r="S31" s="10"/>
      <c r="U31" s="12"/>
      <c r="V31" s="12"/>
      <c r="X31" s="12"/>
      <c r="Y31" s="12"/>
      <c r="AA31" s="12"/>
      <c r="AB31" s="12"/>
      <c r="AD31" s="12"/>
      <c r="AE31" s="12"/>
    </row>
    <row r="32" spans="2:31">
      <c r="B32" s="256" t="s">
        <v>40</v>
      </c>
      <c r="C32" s="258">
        <v>52</v>
      </c>
      <c r="D32" s="257"/>
      <c r="E32" s="243"/>
      <c r="F32" s="258">
        <v>-230</v>
      </c>
      <c r="G32" s="257">
        <v>-47</v>
      </c>
      <c r="H32" s="243"/>
      <c r="I32" s="258">
        <v>-51</v>
      </c>
      <c r="J32" s="257">
        <v>-1345</v>
      </c>
      <c r="K32" s="243"/>
      <c r="L32" s="678">
        <v>20</v>
      </c>
      <c r="M32" s="359">
        <v>126</v>
      </c>
      <c r="N32" s="238"/>
      <c r="O32" s="318">
        <v>324</v>
      </c>
      <c r="P32" s="359">
        <v>512</v>
      </c>
      <c r="Q32" s="238"/>
      <c r="R32" s="318">
        <v>45</v>
      </c>
      <c r="S32" s="359">
        <v>-468</v>
      </c>
      <c r="U32" s="258">
        <v>-339</v>
      </c>
      <c r="V32" s="257">
        <v>-221</v>
      </c>
      <c r="X32" s="258">
        <v>-45</v>
      </c>
      <c r="Y32" s="257">
        <v>35</v>
      </c>
      <c r="AA32" s="258">
        <v>15</v>
      </c>
      <c r="AB32" s="257">
        <v>-1</v>
      </c>
      <c r="AD32" s="258">
        <v>1</v>
      </c>
      <c r="AE32" s="257">
        <v>36</v>
      </c>
    </row>
    <row r="33" spans="2:31" ht="2.25" customHeight="1">
      <c r="E33" s="12"/>
      <c r="H33" s="12"/>
      <c r="K33" s="12"/>
      <c r="L33" s="238"/>
      <c r="M33" s="238"/>
      <c r="N33" s="238"/>
      <c r="O33" s="238"/>
      <c r="P33" s="238"/>
      <c r="Q33" s="238"/>
      <c r="R33" s="238"/>
      <c r="S33" s="238"/>
    </row>
    <row r="34" spans="2:31" s="242" customFormat="1">
      <c r="B34" s="250" t="s">
        <v>41</v>
      </c>
      <c r="C34" s="260">
        <v>1466</v>
      </c>
      <c r="D34" s="259"/>
      <c r="E34" s="569"/>
      <c r="F34" s="260">
        <v>1701</v>
      </c>
      <c r="G34" s="259">
        <v>1518</v>
      </c>
      <c r="H34" s="569"/>
      <c r="I34" s="260">
        <v>178</v>
      </c>
      <c r="J34" s="259">
        <v>1471</v>
      </c>
      <c r="K34" s="569"/>
      <c r="L34" s="262">
        <v>232</v>
      </c>
      <c r="M34" s="360">
        <v>126</v>
      </c>
      <c r="N34" s="248"/>
      <c r="O34" s="262">
        <v>441</v>
      </c>
      <c r="P34" s="360">
        <v>252</v>
      </c>
      <c r="Q34" s="248"/>
      <c r="R34" s="262">
        <v>251</v>
      </c>
      <c r="S34" s="360">
        <v>764</v>
      </c>
      <c r="T34" s="248"/>
      <c r="U34" s="260">
        <v>414</v>
      </c>
      <c r="V34" s="259">
        <v>296</v>
      </c>
      <c r="W34" s="248"/>
      <c r="X34" s="260">
        <v>155</v>
      </c>
      <c r="Y34" s="259">
        <v>75</v>
      </c>
      <c r="Z34" s="248"/>
      <c r="AA34" s="260">
        <v>94</v>
      </c>
      <c r="AB34" s="259">
        <v>110</v>
      </c>
      <c r="AC34" s="248"/>
      <c r="AD34" s="260">
        <v>144</v>
      </c>
      <c r="AE34" s="259">
        <v>109</v>
      </c>
    </row>
    <row r="35" spans="2:31" ht="2.25" customHeight="1">
      <c r="B35" s="12"/>
      <c r="C35" s="12"/>
      <c r="D35" s="12"/>
      <c r="E35" s="12"/>
      <c r="F35" s="12"/>
      <c r="G35" s="12"/>
      <c r="H35" s="12"/>
      <c r="I35" s="12"/>
      <c r="J35" s="12"/>
      <c r="K35" s="12"/>
      <c r="L35" s="10"/>
      <c r="M35" s="10"/>
      <c r="N35" s="238"/>
      <c r="O35" s="10"/>
      <c r="P35" s="10"/>
      <c r="Q35" s="238"/>
      <c r="R35" s="10"/>
      <c r="S35" s="10"/>
      <c r="U35" s="12"/>
      <c r="V35" s="12"/>
      <c r="X35" s="12"/>
      <c r="Y35" s="12"/>
      <c r="AA35" s="12"/>
      <c r="AB35" s="12"/>
      <c r="AD35" s="12"/>
      <c r="AE35" s="12"/>
    </row>
    <row r="36" spans="2:31">
      <c r="B36" s="261" t="s">
        <v>78</v>
      </c>
      <c r="C36" s="749">
        <v>0.62</v>
      </c>
      <c r="D36" s="681"/>
      <c r="E36" s="569"/>
      <c r="F36" s="734">
        <v>1</v>
      </c>
      <c r="G36" s="681">
        <v>0.82</v>
      </c>
      <c r="H36" s="569"/>
      <c r="I36" s="680">
        <v>0.1</v>
      </c>
      <c r="J36" s="681">
        <v>0.8</v>
      </c>
      <c r="K36" s="569"/>
      <c r="L36" s="679" t="s">
        <v>351</v>
      </c>
      <c r="M36" s="361" t="s">
        <v>355</v>
      </c>
      <c r="N36" s="271"/>
      <c r="O36" s="319" t="s">
        <v>219</v>
      </c>
      <c r="P36" s="361" t="s">
        <v>212</v>
      </c>
      <c r="Q36" s="271"/>
      <c r="R36" s="319" t="s">
        <v>219</v>
      </c>
      <c r="S36" s="361" t="s">
        <v>253</v>
      </c>
      <c r="T36" s="271"/>
      <c r="U36" s="272" t="s">
        <v>210</v>
      </c>
      <c r="V36" s="270" t="s">
        <v>211</v>
      </c>
      <c r="W36" s="271"/>
      <c r="X36" s="272" t="s">
        <v>212</v>
      </c>
      <c r="Y36" s="270" t="s">
        <v>213</v>
      </c>
      <c r="Z36" s="271"/>
      <c r="AA36" s="272" t="s">
        <v>212</v>
      </c>
      <c r="AB36" s="270" t="s">
        <v>214</v>
      </c>
      <c r="AC36" s="271"/>
      <c r="AD36" s="272" t="s">
        <v>215</v>
      </c>
      <c r="AE36" s="270" t="s">
        <v>212</v>
      </c>
    </row>
    <row r="37" spans="2:31">
      <c r="B37" s="246" t="s">
        <v>79</v>
      </c>
      <c r="C37" s="249">
        <v>2.7</v>
      </c>
      <c r="D37" s="247"/>
      <c r="E37" s="569"/>
      <c r="F37" s="249">
        <v>3.6</v>
      </c>
      <c r="G37" s="247">
        <v>3.1</v>
      </c>
      <c r="H37" s="569"/>
      <c r="I37" s="249">
        <v>0.4</v>
      </c>
      <c r="J37" s="247">
        <v>2.8</v>
      </c>
      <c r="K37" s="569"/>
      <c r="L37" s="320" t="s">
        <v>220</v>
      </c>
      <c r="M37" s="362" t="s">
        <v>219</v>
      </c>
      <c r="N37" s="271"/>
      <c r="O37" s="320" t="s">
        <v>326</v>
      </c>
      <c r="P37" s="362" t="s">
        <v>220</v>
      </c>
      <c r="Q37" s="271"/>
      <c r="R37" s="320" t="s">
        <v>218</v>
      </c>
      <c r="S37" s="362" t="s">
        <v>254</v>
      </c>
      <c r="T37" s="271"/>
      <c r="U37" s="273" t="s">
        <v>216</v>
      </c>
      <c r="V37" s="274" t="s">
        <v>217</v>
      </c>
      <c r="W37" s="271"/>
      <c r="X37" s="273" t="s">
        <v>218</v>
      </c>
      <c r="Y37" s="274" t="s">
        <v>219</v>
      </c>
      <c r="Z37" s="271"/>
      <c r="AA37" s="273" t="s">
        <v>220</v>
      </c>
      <c r="AB37" s="274" t="s">
        <v>210</v>
      </c>
      <c r="AC37" s="271"/>
      <c r="AD37" s="275" t="s">
        <v>221</v>
      </c>
      <c r="AE37" s="274" t="s">
        <v>222</v>
      </c>
    </row>
    <row r="38" spans="2:31" ht="6.75" customHeight="1">
      <c r="E38" s="12"/>
      <c r="H38" s="12"/>
      <c r="K38" s="12"/>
    </row>
    <row r="39" spans="2:31">
      <c r="B39" s="1" t="s">
        <v>255</v>
      </c>
      <c r="E39" s="12"/>
      <c r="H39" s="12"/>
      <c r="K39" s="12"/>
    </row>
    <row r="40" spans="2:31" ht="6.75" customHeight="1"/>
    <row r="41" spans="2:31" ht="15" customHeight="1">
      <c r="B41" s="751" t="s">
        <v>125</v>
      </c>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row>
    <row r="42" spans="2:31">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row>
    <row r="43" spans="2:31">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row>
    <row r="46" spans="2:31">
      <c r="B46" s="1" t="s">
        <v>115</v>
      </c>
    </row>
  </sheetData>
  <mergeCells count="12">
    <mergeCell ref="B41:AE43"/>
    <mergeCell ref="B3:AE3"/>
    <mergeCell ref="AD5:AE5"/>
    <mergeCell ref="AA5:AB5"/>
    <mergeCell ref="X5:Y5"/>
    <mergeCell ref="U5:V5"/>
    <mergeCell ref="R5:S5"/>
    <mergeCell ref="O5:P5"/>
    <mergeCell ref="L5:M5"/>
    <mergeCell ref="I5:J5"/>
    <mergeCell ref="F5:G5"/>
    <mergeCell ref="C5:D5"/>
  </mergeCells>
  <pageMargins left="0.7" right="0.7" top="0.75" bottom="0.75" header="0.3" footer="0.3"/>
  <pageSetup paperSize="9" orientation="landscape" r:id="rId1"/>
  <headerFooter>
    <oddFooter>&amp;C&amp;"Candara,Regular"Ingenico - Investors Datapack -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Front Page</vt:lpstr>
      <vt:lpstr>Definitions</vt:lpstr>
      <vt:lpstr>Rev by geo and activities</vt:lpstr>
      <vt:lpstr>GM &amp; EBITDA by activity &amp; OPEX </vt:lpstr>
      <vt:lpstr>P&amp;L</vt:lpstr>
      <vt:lpstr>Balance sheet</vt:lpstr>
      <vt:lpstr>FCF and net debt</vt:lpstr>
      <vt:lpstr>'Balance sheet'!Zone_d_impression</vt:lpstr>
      <vt:lpstr>Definitions!Zone_d_impression</vt:lpstr>
      <vt:lpstr>'FCF and net debt'!Zone_d_impression</vt:lpstr>
      <vt:lpstr>'Front Page'!Zone_d_impression</vt:lpstr>
      <vt:lpstr>'GM &amp; EBITDA by activity &amp; OPEX '!Zone_d_impression</vt:lpstr>
      <vt:lpstr>'P&amp;L'!Zone_d_impression</vt:lpstr>
      <vt:lpstr>'Rev by geo and activities'!Zone_d_impression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calamy</dc:creator>
  <cp:lastModifiedBy>Laurent MARIE</cp:lastModifiedBy>
  <cp:lastPrinted>2016-04-21T10:21:50Z</cp:lastPrinted>
  <dcterms:created xsi:type="dcterms:W3CDTF">2013-07-05T16:08:40Z</dcterms:created>
  <dcterms:modified xsi:type="dcterms:W3CDTF">2019-11-18T09:04:46Z</dcterms:modified>
</cp:coreProperties>
</file>